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7520" windowHeight="9030"/>
  </bookViews>
  <sheets>
    <sheet name="дод1" sheetId="1" r:id="rId1"/>
    <sheet name="дод2" sheetId="2" r:id="rId2"/>
    <sheet name="дод3" sheetId="3" r:id="rId3"/>
    <sheet name="дод4" sheetId="4" r:id="rId4"/>
    <sheet name="дод5" sheetId="5" r:id="rId5"/>
    <sheet name="дод 6" sheetId="9" r:id="rId6"/>
    <sheet name="дод 7" sheetId="8" r:id="rId7"/>
  </sheets>
  <definedNames>
    <definedName name="_xlnm.Print_Titles" localSheetId="0">дод1!$2:$3</definedName>
    <definedName name="_xlnm.Print_Area" localSheetId="1">дод2!$A$1:$J$24</definedName>
  </definedNames>
  <calcPr calcId="144525"/>
</workbook>
</file>

<file path=xl/calcChain.xml><?xml version="1.0" encoding="utf-8"?>
<calcChain xmlns="http://schemas.openxmlformats.org/spreadsheetml/2006/main">
  <c r="H12" i="2" l="1"/>
  <c r="H13" i="2" s="1"/>
  <c r="H16" i="2"/>
  <c r="H18" i="2"/>
  <c r="H21" i="2"/>
  <c r="F12" i="2"/>
  <c r="F13" i="2"/>
  <c r="F16" i="2"/>
  <c r="F18" i="2"/>
  <c r="F21" i="2"/>
  <c r="F22" i="2"/>
  <c r="L6" i="1"/>
  <c r="L7" i="1"/>
  <c r="L16" i="1" s="1"/>
  <c r="L8" i="1"/>
  <c r="L9" i="1"/>
  <c r="L10" i="1"/>
  <c r="L11" i="1"/>
  <c r="L12" i="1"/>
  <c r="L13" i="1"/>
  <c r="L14" i="1"/>
  <c r="L15" i="1"/>
  <c r="L30" i="1"/>
  <c r="L37" i="1"/>
  <c r="L38" i="1"/>
  <c r="L39" i="1"/>
  <c r="L40" i="1"/>
  <c r="L41" i="1"/>
  <c r="L42" i="1"/>
  <c r="L43" i="1"/>
  <c r="L44" i="1"/>
  <c r="L45" i="1"/>
  <c r="L48" i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4" i="1"/>
  <c r="L134" i="1" s="1"/>
  <c r="K135" i="1"/>
  <c r="L135" i="1" s="1"/>
  <c r="K16" i="1"/>
  <c r="K30" i="1"/>
  <c r="K37" i="1"/>
  <c r="K46" i="1"/>
  <c r="J16" i="1"/>
  <c r="J30" i="1"/>
  <c r="J37" i="1"/>
  <c r="J46" i="1"/>
  <c r="J49" i="1"/>
  <c r="J133" i="1"/>
  <c r="J136" i="1"/>
  <c r="J137" i="1" s="1"/>
  <c r="J138" i="1" s="1"/>
  <c r="I16" i="1"/>
  <c r="I30" i="1"/>
  <c r="I37" i="1"/>
  <c r="I46" i="1"/>
  <c r="I133" i="1"/>
  <c r="I136" i="1"/>
  <c r="I137" i="1" s="1"/>
  <c r="N137" i="1"/>
  <c r="N49" i="1"/>
  <c r="L47" i="1"/>
  <c r="I49" i="1" l="1"/>
  <c r="I138" i="1" s="1"/>
  <c r="K49" i="1"/>
  <c r="F23" i="2"/>
  <c r="H22" i="2"/>
  <c r="K133" i="1"/>
  <c r="L46" i="1"/>
  <c r="L49" i="1" s="1"/>
  <c r="L136" i="1"/>
  <c r="L133" i="1"/>
  <c r="H23" i="2"/>
  <c r="K136" i="1"/>
  <c r="K137" i="1" s="1"/>
  <c r="K138" i="1" l="1"/>
  <c r="L137" i="1"/>
  <c r="L138" i="1" s="1"/>
</calcChain>
</file>

<file path=xl/sharedStrings.xml><?xml version="1.0" encoding="utf-8"?>
<sst xmlns="http://schemas.openxmlformats.org/spreadsheetml/2006/main" count="523" uniqueCount="261">
  <si>
    <t>Будівля майстерні</t>
  </si>
  <si>
    <t>Вбиральня</t>
  </si>
  <si>
    <t>Огорожа</t>
  </si>
  <si>
    <t>1015 "Транспортні засоби"</t>
  </si>
  <si>
    <t>Трактор Т-25а</t>
  </si>
  <si>
    <t>Причеп тракторний</t>
  </si>
  <si>
    <t>Плуг кінний</t>
  </si>
  <si>
    <t>Віз на резиновому ході</t>
  </si>
  <si>
    <t>101510001</t>
  </si>
  <si>
    <t>101510002</t>
  </si>
  <si>
    <t>101530003</t>
  </si>
  <si>
    <t>101500004</t>
  </si>
  <si>
    <t>101530005</t>
  </si>
  <si>
    <t>101530006</t>
  </si>
  <si>
    <t>1016 "Інструменти, прилади, інвентар"</t>
  </si>
  <si>
    <t>Шафа плательна</t>
  </si>
  <si>
    <t xml:space="preserve">Шафа </t>
  </si>
  <si>
    <t>Верстак слесарний</t>
  </si>
  <si>
    <t>Стінка для каб. фізики</t>
  </si>
  <si>
    <t>Кобила Маша</t>
  </si>
  <si>
    <t>1113 "Малоцінні необоротні матеріальні активи"</t>
  </si>
  <si>
    <t>Стільці напівм'які</t>
  </si>
  <si>
    <t>Вішалка металева</t>
  </si>
  <si>
    <t>Вогнегасник</t>
  </si>
  <si>
    <t>Сейф</t>
  </si>
  <si>
    <t>Телефон</t>
  </si>
  <si>
    <t>Печатка</t>
  </si>
  <si>
    <t>Оснастка</t>
  </si>
  <si>
    <t>Штамп</t>
  </si>
  <si>
    <t>Кепка</t>
  </si>
  <si>
    <t>Камуфляж</t>
  </si>
  <si>
    <t>Антресолі</t>
  </si>
  <si>
    <t>Балон газовий</t>
  </si>
  <si>
    <t>Дзеркало-трильяж</t>
  </si>
  <si>
    <t>Клітка для кролів</t>
  </si>
  <si>
    <t>Драбина старт</t>
  </si>
  <si>
    <t>Драбина стрем'янка</t>
  </si>
  <si>
    <t>Підставка для квітів</t>
  </si>
  <si>
    <t>Сейфи</t>
  </si>
  <si>
    <t>Сервант</t>
  </si>
  <si>
    <t>Стінка для лазання</t>
  </si>
  <si>
    <t>Стіл на 6 місць</t>
  </si>
  <si>
    <t>Стільці жорсткі</t>
  </si>
  <si>
    <t>Хомут</t>
  </si>
  <si>
    <t>Розподільчий щит</t>
  </si>
  <si>
    <t>Ел. Лічильник</t>
  </si>
  <si>
    <t>Тюль</t>
  </si>
  <si>
    <t>Люстра (Кір.зош)</t>
  </si>
  <si>
    <t>Столи однотумб. (Кір.зош)</t>
  </si>
  <si>
    <t>Біотуалет</t>
  </si>
  <si>
    <t>З G Vtrdin модем USB 760</t>
  </si>
  <si>
    <t xml:space="preserve">Антена 17 DB </t>
  </si>
  <si>
    <t xml:space="preserve">Кабель з'єднання </t>
  </si>
  <si>
    <t>Штампик ("копія", "згідно з оригінал.")</t>
  </si>
  <si>
    <t>Парти</t>
  </si>
  <si>
    <t>3G Vergin модем USB 760</t>
  </si>
  <si>
    <t>Антена</t>
  </si>
  <si>
    <t>Циркулярка</t>
  </si>
  <si>
    <t>Топор</t>
  </si>
  <si>
    <t>Молоток залізний</t>
  </si>
  <si>
    <t>скакалка з лічильником</t>
  </si>
  <si>
    <t>шнур поліамідний статичний 10мм</t>
  </si>
  <si>
    <t>шахи-шашки</t>
  </si>
  <si>
    <t>стіл для настільного тенісу</t>
  </si>
  <si>
    <t>естафетна палиця</t>
  </si>
  <si>
    <t>грудна обв'язка</t>
  </si>
  <si>
    <t>сітка волейбольна</t>
  </si>
  <si>
    <t>Кабель(інтернет)</t>
  </si>
  <si>
    <t>Принтер</t>
  </si>
  <si>
    <t>Електролічильник</t>
  </si>
  <si>
    <t>Спальні мішки</t>
  </si>
  <si>
    <t>Карнизи</t>
  </si>
  <si>
    <t>Комплект гімнастичного обладнення</t>
  </si>
  <si>
    <t>регістри опалення</t>
  </si>
  <si>
    <t>Кабель інтернет</t>
  </si>
  <si>
    <t>шнур діаметр 10 мм</t>
  </si>
  <si>
    <t>шнур діаметр 6 мм</t>
  </si>
  <si>
    <t>Обв'язка нижня</t>
  </si>
  <si>
    <t>Фішка конусна 17 см</t>
  </si>
  <si>
    <t xml:space="preserve">ламінатор </t>
  </si>
  <si>
    <t>біндер на пластикову пружину</t>
  </si>
  <si>
    <t>карабін дюралевий трапецевидний</t>
  </si>
  <si>
    <t>казка захисна</t>
  </si>
  <si>
    <t>регульована страхувальна с-ма</t>
  </si>
  <si>
    <t>тент</t>
  </si>
  <si>
    <t>мотузка статична</t>
  </si>
  <si>
    <t>туристична мотузка</t>
  </si>
  <si>
    <t>Балон газовій (Грем'яцька ЗОШ)</t>
  </si>
  <si>
    <t>лічильник ЦЭ6804 з фазний</t>
  </si>
  <si>
    <t>роутер "Тенда"</t>
  </si>
  <si>
    <t>Альтанка</t>
  </si>
  <si>
    <t>бензокоса Foresta</t>
  </si>
  <si>
    <t>безконтактній електронний інфрачервоний термометр</t>
  </si>
  <si>
    <t>мобільна переносна колонка ROCK MUSIK</t>
  </si>
  <si>
    <t xml:space="preserve">Карабін трикут. Алюмін. </t>
  </si>
  <si>
    <t>Мотокоса Tokachi TG-55ES електро стартер+3ножа (12.21)</t>
  </si>
  <si>
    <t>Вогнегасник ВП-5</t>
  </si>
  <si>
    <t>Строгально-фуговал. станок</t>
  </si>
  <si>
    <t>Криволінейна лесница</t>
  </si>
  <si>
    <t>Перекладина розпов.</t>
  </si>
  <si>
    <t>Ел.плита</t>
  </si>
  <si>
    <t>Котел</t>
  </si>
  <si>
    <t>Комп'ютер з Ленк. ЗОШ</t>
  </si>
  <si>
    <t>Станок ток.по дереву з Ленк. ЗОШ</t>
  </si>
  <si>
    <t>Станок ток.посверлил з Ленк ЗОШ</t>
  </si>
  <si>
    <t>Ноутбук DELL INSPIRON 3567</t>
  </si>
  <si>
    <t>Ел.Котел</t>
  </si>
  <si>
    <t>шт</t>
  </si>
  <si>
    <t>Будівля табору</t>
  </si>
  <si>
    <t xml:space="preserve">Сарай  </t>
  </si>
  <si>
    <t>1014 "Машини та обладнання"</t>
  </si>
  <si>
    <t>№ з/п</t>
  </si>
  <si>
    <t>Рахунок, субрахунок</t>
  </si>
  <si>
    <t>Найменування, стисла характеристика та призначення об'єкта (пооб'єктно)</t>
  </si>
  <si>
    <t>Рік випуску (будівництва) чи дата придбання (введення в експлуатацію) та виготовлення</t>
  </si>
  <si>
    <t>Номер</t>
  </si>
  <si>
    <t>інвентарний/номенклатурний</t>
  </si>
  <si>
    <t>заводський</t>
  </si>
  <si>
    <t>паспорта</t>
  </si>
  <si>
    <t>Один. вимір.</t>
  </si>
  <si>
    <t>За даними бухгалтерського обліку</t>
  </si>
  <si>
    <t>кількість</t>
  </si>
  <si>
    <t>строк корисного використання</t>
  </si>
  <si>
    <t>Інші відомості</t>
  </si>
  <si>
    <t>Матеріальні цінності</t>
  </si>
  <si>
    <t>найменування, вид, сорт, група (за кожним найменуванням)</t>
  </si>
  <si>
    <t>номенклатурний номер (за наявності)</t>
  </si>
  <si>
    <t>Одиниця виміру</t>
  </si>
  <si>
    <t>за даними бухгалтерського обліку</t>
  </si>
  <si>
    <t>Інші відомості або примітки</t>
  </si>
  <si>
    <t>Найменування грошових документів, бланків документів суворої звітності (за кожним документом, бланком)</t>
  </si>
  <si>
    <t>номер і серія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</si>
  <si>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</si>
  <si>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</si>
  <si>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</si>
  <si>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Дебітор</t>
  </si>
  <si>
    <t>найменування</t>
  </si>
  <si>
    <t>ЄДРПОУ (рестраційний номер облікової картки платника податків або серія та номер паспорта)</t>
  </si>
  <si>
    <t>Дата виникнення заборгованості</t>
  </si>
  <si>
    <t>Найменування субрахунку бухгалтерського обліку</t>
  </si>
  <si>
    <t>Разом дебіторська заборгованість</t>
  </si>
  <si>
    <t>Кредитор</t>
  </si>
  <si>
    <t>Матеріальні цінності, на відповідальному зберіганні</t>
  </si>
  <si>
    <t>Позабалансовий рахунок</t>
  </si>
  <si>
    <t>Інвентарний/номенклатурний номер (за наявності)</t>
  </si>
  <si>
    <t>Кіл-ть</t>
  </si>
  <si>
    <t>Сані</t>
  </si>
  <si>
    <t>Воз</t>
  </si>
  <si>
    <t>Технічний паспорт на комплекс будівель</t>
  </si>
  <si>
    <t>Управління Державної казначейської служби України у Новгород-Сіверському районі</t>
  </si>
  <si>
    <t>-</t>
  </si>
  <si>
    <t>Документи, що підтверджують право власності (володіння, користування, розпорядження) на об'єкти основних засобів та документів, які підтверджують право вланості або користування земельними ділянками</t>
  </si>
  <si>
    <t>Примітка</t>
  </si>
  <si>
    <t xml:space="preserve">Кількість  аркушів </t>
  </si>
  <si>
    <t>Теплиця цегляна</t>
  </si>
  <si>
    <t>подовжувач</t>
  </si>
  <si>
    <t>Місце зберігання (склад (комора), його (її) фактичне місцезнаходження)</t>
  </si>
  <si>
    <t>к-ть</t>
  </si>
  <si>
    <t>грн</t>
  </si>
  <si>
    <t>1812"Малоцінні та швидкошношувані предмети"</t>
  </si>
  <si>
    <t>Лопата штик.</t>
  </si>
  <si>
    <t>відро п/п</t>
  </si>
  <si>
    <t>відро оцинковане</t>
  </si>
  <si>
    <t>ножиці</t>
  </si>
  <si>
    <t>фильтр подовжувач мережевий 5 м</t>
  </si>
  <si>
    <t>Журнал план. та обліку роботи гуртка</t>
  </si>
  <si>
    <t>налічники</t>
  </si>
  <si>
    <t>труба хромова</t>
  </si>
  <si>
    <t>1513 "Будівельні матеріали"</t>
  </si>
  <si>
    <t>1514 "Пально-мастильні матеріали"</t>
  </si>
  <si>
    <t>дрова</t>
  </si>
  <si>
    <t>м3</t>
  </si>
  <si>
    <t>шина 9,5</t>
  </si>
  <si>
    <t>Акумулятор 100 (Веста)</t>
  </si>
  <si>
    <t>1515 "Запасні частини"</t>
  </si>
  <si>
    <t xml:space="preserve"> -</t>
  </si>
  <si>
    <t>Грошові кошти на рахунках</t>
  </si>
  <si>
    <t xml:space="preserve">    Дебіторська та кредиторська заборгованість</t>
  </si>
  <si>
    <t xml:space="preserve">Додаток 5 до Передавального акту                                                                                                        </t>
  </si>
  <si>
    <t xml:space="preserve"> Додаток 6 до Передавального акту</t>
  </si>
  <si>
    <t xml:space="preserve"> Додаток 7 до Передавального акту</t>
  </si>
  <si>
    <t>UA388201720344210016000089389</t>
  </si>
  <si>
    <t>UA548201720344201016200089389</t>
  </si>
  <si>
    <t>UA088201720314241016203089389</t>
  </si>
  <si>
    <t>UA098201720314211016204089389</t>
  </si>
  <si>
    <t>UA818201720344211016300089389</t>
  </si>
  <si>
    <t>UA348201720314281016302089389</t>
  </si>
  <si>
    <t>UA098201720314211016301089389</t>
  </si>
  <si>
    <t>UA518201720344291016100089389</t>
  </si>
  <si>
    <t xml:space="preserve">Нежитлова будівля </t>
  </si>
  <si>
    <t xml:space="preserve">Погріб </t>
  </si>
  <si>
    <t>Будівля їдальні</t>
  </si>
  <si>
    <t xml:space="preserve">Сарай </t>
  </si>
  <si>
    <t>Рукомийник (Десна)</t>
  </si>
  <si>
    <t xml:space="preserve">                                                                                                                                                                                                                      Матеріальні цінності передані на відповідальне зберігання</t>
  </si>
  <si>
    <t>Дата передачі цінностей на зберігання</t>
  </si>
  <si>
    <t xml:space="preserve">Найменування </t>
  </si>
  <si>
    <t>Робочий проект проведення робіт з вогнезахисного обробляння дерев'яних конструкцій комплексу будівель</t>
  </si>
  <si>
    <t>Експертна оцінка щодо розгляду проектної документації у частині пожежної, техногенної безпеки та кошторису</t>
  </si>
  <si>
    <t>Пояснювальна записка системи пожежної сигналізації</t>
  </si>
  <si>
    <t>Креслення основного комплекту технологічної частини</t>
  </si>
  <si>
    <t>Специфікація обладнання та матеріалів технологічної частини системи пожежної сигналізації</t>
  </si>
  <si>
    <t>1017 "Тварини"</t>
  </si>
  <si>
    <t>ВСЬОГО по додатку 1</t>
  </si>
  <si>
    <t>ВСЬОГО по додатку 2</t>
  </si>
  <si>
    <t xml:space="preserve">Персональний комп’ютер в складі (системний блок)  </t>
  </si>
  <si>
    <t xml:space="preserve">Монітор 21,5 Samsung </t>
  </si>
  <si>
    <t xml:space="preserve">клавіатура Genins </t>
  </si>
  <si>
    <t xml:space="preserve">миша комп'ютерна </t>
  </si>
  <si>
    <t>Робочий проект улаштування систем протипожежного захисту приміщень комплексу будівель (1 том)</t>
  </si>
  <si>
    <t>Робочий проект улаштування систем протипожежного захисту приміщень комплексу будівель (2 том)</t>
  </si>
  <si>
    <t>1013 "Будинки, споруди та передавальні пристрої"</t>
  </si>
  <si>
    <t>РОЗОМ ПО РАХУНКУ 101 "Основні засоби та інвестиційна нерухомість розпорядників бюджетних коштів"</t>
  </si>
  <si>
    <t>РАЗОМ ЗА РАХУНКОМ 111 "Інші необоротні матеріальні активи розпорядників бюджетних коштів"</t>
  </si>
  <si>
    <t>РАЗОМ ЗА РАХУНКОМ 181 "Інші нефінансові активи розпорядників бюджетних коштів"</t>
  </si>
  <si>
    <t>РАЗОМ ЗА РАХУНКОМ 151 "Виробничі запаси розпорядників бюджетних коштів"</t>
  </si>
  <si>
    <t xml:space="preserve">Додаток 3 до Передавального акту </t>
  </si>
  <si>
    <t xml:space="preserve"> Грошові документи, бланки документів суворої звітності</t>
  </si>
  <si>
    <t>2213 "Грошові документи в національній валюті"</t>
  </si>
  <si>
    <t>1816 "Інші нефінансові активи"</t>
  </si>
  <si>
    <t xml:space="preserve"> - </t>
  </si>
  <si>
    <t>РАЗОМ ЗА РАХУНКОМ                                        181 "Інші нефінансові ативи розпорядникв бюджетних коштів"</t>
  </si>
  <si>
    <t xml:space="preserve">  -</t>
  </si>
  <si>
    <t xml:space="preserve"> -  </t>
  </si>
  <si>
    <t>Додаток 4 до Передавального акту</t>
  </si>
  <si>
    <t>Разом кредиторська заборгованість</t>
  </si>
  <si>
    <t>первісна (переоцінена) вартість грн</t>
  </si>
  <si>
    <t>сума зносу (накопиченої амортизації) грн</t>
  </si>
  <si>
    <t>балансова вартість грн</t>
  </si>
  <si>
    <t>вартість грн</t>
  </si>
  <si>
    <t>сума грн</t>
  </si>
  <si>
    <t>номінальна вартіть грн</t>
  </si>
  <si>
    <t>Сума грн</t>
  </si>
  <si>
    <t>Сума заборгованості грн</t>
  </si>
  <si>
    <t>БАЛАНСОВА вартість грн</t>
  </si>
  <si>
    <t>Котел опалювал.б/у (Кирово)</t>
  </si>
  <si>
    <t>Всього по рахунку 1013</t>
  </si>
  <si>
    <t>Всього по рахунку 1014</t>
  </si>
  <si>
    <t>Всього по рахунку 1015</t>
  </si>
  <si>
    <t>Всього по рахунку 1016</t>
  </si>
  <si>
    <t>Всього по рахунку 1017</t>
  </si>
  <si>
    <t>Всього по рахунку 1113</t>
  </si>
  <si>
    <t>1114 "Білизна, постільні речі, одяг та взуття"</t>
  </si>
  <si>
    <t>Всього по рахунку 1114</t>
  </si>
  <si>
    <t>Всього по рахунку 1812</t>
  </si>
  <si>
    <t>Всього по рахунку 1513</t>
  </si>
  <si>
    <t>Всього по рахунку 1514</t>
  </si>
  <si>
    <t>Всього по рахунку 1515</t>
  </si>
  <si>
    <t>РАЗОМ ЗА РАХУНКОМ                        221 "Готівкові кошти та їх еквіваленти розпорядників бюджетних коштів"</t>
  </si>
  <si>
    <r>
      <t xml:space="preserve">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Опис  документів, що підтверджують право власності (володіння, користування, розпорядження) на об'єкти основних засобів та документів, які підтверджують право вланості </t>
    </r>
  </si>
  <si>
    <t>РАЗОМ: 7  (сім) документів  на 127 (сто двадцяти семи)  аркушах</t>
  </si>
  <si>
    <t>Комунальний заклад "Новгород-Сіверський міський Будинок дитячої та юнацької творчості" Чернігівської області</t>
  </si>
  <si>
    <t>ВСЬОГО по додатку 4</t>
  </si>
  <si>
    <t>ВСЬОГО по додатку 7</t>
  </si>
  <si>
    <t>ВСЬОГО по додатку 6</t>
  </si>
  <si>
    <t>ВСЬОГО по додатку 5</t>
  </si>
  <si>
    <t>ВСЬОГО по додатку 3</t>
  </si>
  <si>
    <t>Перед бюджетом</t>
  </si>
  <si>
    <t>З оплати праці</t>
  </si>
  <si>
    <t xml:space="preserve">Додаток 2 до Передавального акту  Виробничі запаси     </t>
  </si>
  <si>
    <t>Додаток 1 до Передавального акту  Необоротні активи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</si>
</sst>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</font>
    <font>
      <sz val="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b/>
      <i/>
      <sz val="14"/>
      <color indexed="8"/>
      <name val="Times New Roman"/>
      <family val="1"/>
      <charset val="204"/>
    </font>
    <font>
      <sz val="14"/>
      <name val="Garamond"/>
      <family val="1"/>
      <charset val="204"/>
    </font>
    <font>
      <b/>
      <sz val="14"/>
      <name val="Garamond"/>
      <family val="1"/>
      <charset val="204"/>
    </font>
    <font>
      <i/>
      <sz val="14"/>
      <name val="Calibri"/>
      <family val="2"/>
      <charset val="204"/>
    </font>
    <font>
      <sz val="14"/>
      <color indexed="18"/>
      <name val="Garamond"/>
      <family val="1"/>
      <charset val="204"/>
    </font>
    <font>
      <sz val="14"/>
      <color indexed="8"/>
      <name val="Garamond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Border="1"/>
    <xf numFmtId="0" fontId="1" fillId="2" borderId="1" xfId="0" applyFont="1" applyFill="1" applyBorder="1"/>
    <xf numFmtId="0" fontId="2" fillId="2" borderId="0" xfId="0" applyFont="1" applyFill="1"/>
    <xf numFmtId="0" fontId="8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11" fillId="0" borderId="0" xfId="0" applyFont="1"/>
    <xf numFmtId="0" fontId="4" fillId="2" borderId="4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center" vertical="center" wrapText="1"/>
    </xf>
    <xf numFmtId="0" fontId="13" fillId="0" borderId="4" xfId="0" applyFont="1" applyFill="1" applyBorder="1"/>
    <xf numFmtId="0" fontId="4" fillId="0" borderId="4" xfId="0" applyNumberFormat="1" applyFont="1" applyBorder="1"/>
    <xf numFmtId="0" fontId="13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13" fillId="0" borderId="4" xfId="0" applyNumberFormat="1" applyFont="1" applyFill="1" applyBorder="1"/>
    <xf numFmtId="2" fontId="13" fillId="2" borderId="4" xfId="0" applyNumberFormat="1" applyFont="1" applyFill="1" applyBorder="1"/>
    <xf numFmtId="2" fontId="13" fillId="0" borderId="6" xfId="0" applyNumberFormat="1" applyFont="1" applyFill="1" applyBorder="1"/>
    <xf numFmtId="0" fontId="13" fillId="0" borderId="2" xfId="0" applyFont="1" applyFill="1" applyBorder="1"/>
    <xf numFmtId="0" fontId="4" fillId="0" borderId="2" xfId="0" applyNumberFormat="1" applyFont="1" applyBorder="1"/>
    <xf numFmtId="0" fontId="13" fillId="0" borderId="2" xfId="0" applyFont="1" applyFill="1" applyBorder="1" applyAlignment="1">
      <alignment horizontal="center"/>
    </xf>
    <xf numFmtId="2" fontId="13" fillId="0" borderId="2" xfId="0" applyNumberFormat="1" applyFont="1" applyFill="1" applyBorder="1"/>
    <xf numFmtId="2" fontId="13" fillId="2" borderId="2" xfId="0" applyNumberFormat="1" applyFont="1" applyFill="1" applyBorder="1"/>
    <xf numFmtId="2" fontId="13" fillId="0" borderId="7" xfId="0" applyNumberFormat="1" applyFont="1" applyFill="1" applyBorder="1"/>
    <xf numFmtId="0" fontId="4" fillId="0" borderId="2" xfId="0" applyFont="1" applyBorder="1"/>
    <xf numFmtId="0" fontId="4" fillId="0" borderId="5" xfId="0" applyFont="1" applyBorder="1" applyAlignment="1">
      <alignment horizontal="right" vertical="center"/>
    </xf>
    <xf numFmtId="0" fontId="4" fillId="0" borderId="3" xfId="0" applyNumberFormat="1" applyFont="1" applyBorder="1"/>
    <xf numFmtId="0" fontId="13" fillId="0" borderId="3" xfId="0" applyFont="1" applyFill="1" applyBorder="1" applyAlignment="1">
      <alignment horizontal="center"/>
    </xf>
    <xf numFmtId="2" fontId="13" fillId="0" borderId="3" xfId="0" applyNumberFormat="1" applyFont="1" applyFill="1" applyBorder="1"/>
    <xf numFmtId="2" fontId="13" fillId="2" borderId="3" xfId="0" applyNumberFormat="1" applyFont="1" applyFill="1" applyBorder="1"/>
    <xf numFmtId="2" fontId="13" fillId="0" borderId="8" xfId="0" applyNumberFormat="1" applyFont="1" applyFill="1" applyBorder="1"/>
    <xf numFmtId="0" fontId="14" fillId="0" borderId="9" xfId="0" applyFont="1" applyFill="1" applyBorder="1"/>
    <xf numFmtId="0" fontId="13" fillId="0" borderId="1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2" fontId="14" fillId="0" borderId="11" xfId="0" applyNumberFormat="1" applyFont="1" applyFill="1" applyBorder="1"/>
    <xf numFmtId="2" fontId="14" fillId="2" borderId="11" xfId="0" applyNumberFormat="1" applyFont="1" applyFill="1" applyBorder="1"/>
    <xf numFmtId="2" fontId="14" fillId="2" borderId="12" xfId="0" applyNumberFormat="1" applyFont="1" applyFill="1" applyBorder="1"/>
    <xf numFmtId="0" fontId="4" fillId="0" borderId="7" xfId="0" applyNumberFormat="1" applyFont="1" applyBorder="1"/>
    <xf numFmtId="2" fontId="13" fillId="2" borderId="7" xfId="0" applyNumberFormat="1" applyFont="1" applyFill="1" applyBorder="1"/>
    <xf numFmtId="0" fontId="4" fillId="2" borderId="7" xfId="0" applyNumberFormat="1" applyFont="1" applyFill="1" applyBorder="1"/>
    <xf numFmtId="0" fontId="4" fillId="0" borderId="2" xfId="0" applyFont="1" applyBorder="1" applyAlignment="1">
      <alignment horizontal="center" wrapText="1"/>
    </xf>
    <xf numFmtId="17" fontId="4" fillId="0" borderId="2" xfId="0" applyNumberFormat="1" applyFont="1" applyBorder="1" applyAlignment="1">
      <alignment horizontal="center" wrapText="1"/>
    </xf>
    <xf numFmtId="0" fontId="4" fillId="0" borderId="3" xfId="0" applyNumberFormat="1" applyFont="1" applyFill="1" applyBorder="1"/>
    <xf numFmtId="0" fontId="4" fillId="0" borderId="3" xfId="0" applyFont="1" applyBorder="1" applyAlignment="1">
      <alignment horizontal="center" wrapText="1"/>
    </xf>
    <xf numFmtId="2" fontId="13" fillId="2" borderId="8" xfId="0" applyNumberFormat="1" applyFont="1" applyFill="1" applyBorder="1"/>
    <xf numFmtId="0" fontId="4" fillId="0" borderId="2" xfId="0" applyNumberFormat="1" applyFont="1" applyFill="1" applyBorder="1" applyAlignment="1">
      <alignment wrapText="1"/>
    </xf>
    <xf numFmtId="14" fontId="4" fillId="0" borderId="2" xfId="0" applyNumberFormat="1" applyFont="1" applyBorder="1" applyAlignment="1">
      <alignment horizontal="center" wrapText="1"/>
    </xf>
    <xf numFmtId="0" fontId="14" fillId="0" borderId="13" xfId="0" applyFont="1" applyFill="1" applyBorder="1"/>
    <xf numFmtId="0" fontId="5" fillId="0" borderId="14" xfId="0" applyFont="1" applyBorder="1" applyAlignment="1">
      <alignment horizontal="center" wrapText="1"/>
    </xf>
    <xf numFmtId="0" fontId="14" fillId="0" borderId="14" xfId="0" applyFont="1" applyFill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2" fontId="14" fillId="0" borderId="14" xfId="0" applyNumberFormat="1" applyFont="1" applyFill="1" applyBorder="1"/>
    <xf numFmtId="2" fontId="14" fillId="2" borderId="14" xfId="0" applyNumberFormat="1" applyFont="1" applyFill="1" applyBorder="1"/>
    <xf numFmtId="2" fontId="14" fillId="2" borderId="15" xfId="0" applyNumberFormat="1" applyFont="1" applyFill="1" applyBorder="1"/>
    <xf numFmtId="0" fontId="4" fillId="0" borderId="16" xfId="0" applyFont="1" applyBorder="1" applyAlignment="1">
      <alignment horizontal="center" vertical="center" wrapText="1"/>
    </xf>
    <xf numFmtId="0" fontId="13" fillId="2" borderId="5" xfId="0" applyFont="1" applyFill="1" applyBorder="1"/>
    <xf numFmtId="0" fontId="13" fillId="2" borderId="2" xfId="0" applyFont="1" applyFill="1" applyBorder="1"/>
    <xf numFmtId="0" fontId="13" fillId="0" borderId="3" xfId="0" applyFont="1" applyFill="1" applyBorder="1"/>
    <xf numFmtId="0" fontId="5" fillId="0" borderId="11" xfId="0" applyFont="1" applyBorder="1" applyAlignment="1">
      <alignment horizontal="center" vertical="center" wrapText="1"/>
    </xf>
    <xf numFmtId="2" fontId="14" fillId="2" borderId="17" xfId="0" applyNumberFormat="1" applyFont="1" applyFill="1" applyBorder="1"/>
    <xf numFmtId="0" fontId="13" fillId="0" borderId="18" xfId="0" applyFont="1" applyFill="1" applyBorder="1" applyAlignment="1">
      <alignment horizontal="center"/>
    </xf>
    <xf numFmtId="0" fontId="4" fillId="0" borderId="4" xfId="0" applyNumberFormat="1" applyFont="1" applyFill="1" applyBorder="1"/>
    <xf numFmtId="0" fontId="4" fillId="0" borderId="2" xfId="0" applyNumberFormat="1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/>
    <xf numFmtId="0" fontId="14" fillId="0" borderId="11" xfId="0" applyFont="1" applyFill="1" applyBorder="1" applyAlignment="1">
      <alignment horizontal="center"/>
    </xf>
    <xf numFmtId="2" fontId="14" fillId="0" borderId="17" xfId="0" applyNumberFormat="1" applyFont="1" applyFill="1" applyBorder="1"/>
    <xf numFmtId="0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4" fillId="2" borderId="19" xfId="0" applyFont="1" applyFill="1" applyBorder="1"/>
    <xf numFmtId="0" fontId="13" fillId="2" borderId="2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2" fontId="14" fillId="2" borderId="20" xfId="0" applyNumberFormat="1" applyFont="1" applyFill="1" applyBorder="1"/>
    <xf numFmtId="2" fontId="14" fillId="0" borderId="21" xfId="0" applyNumberFormat="1" applyFont="1" applyFill="1" applyBorder="1"/>
    <xf numFmtId="0" fontId="4" fillId="0" borderId="22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/>
    </xf>
    <xf numFmtId="2" fontId="13" fillId="0" borderId="4" xfId="0" applyNumberFormat="1" applyFont="1" applyFill="1" applyBorder="1" applyAlignment="1">
      <alignment horizontal="center" vertical="top"/>
    </xf>
    <xf numFmtId="2" fontId="13" fillId="2" borderId="4" xfId="0" applyNumberFormat="1" applyFont="1" applyFill="1" applyBorder="1" applyAlignment="1">
      <alignment horizontal="right" vertical="top"/>
    </xf>
    <xf numFmtId="0" fontId="10" fillId="0" borderId="0" xfId="0" applyFont="1"/>
    <xf numFmtId="0" fontId="10" fillId="0" borderId="4" xfId="0" applyFont="1" applyBorder="1"/>
    <xf numFmtId="0" fontId="4" fillId="0" borderId="2" xfId="0" applyFont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/>
    </xf>
    <xf numFmtId="0" fontId="4" fillId="0" borderId="18" xfId="0" applyFont="1" applyBorder="1" applyAlignment="1">
      <alignment horizontal="center" vertical="top" wrapText="1"/>
    </xf>
    <xf numFmtId="2" fontId="13" fillId="0" borderId="2" xfId="0" applyNumberFormat="1" applyFont="1" applyFill="1" applyBorder="1" applyAlignment="1">
      <alignment horizontal="center" vertical="top"/>
    </xf>
    <xf numFmtId="2" fontId="13" fillId="2" borderId="6" xfId="0" applyNumberFormat="1" applyFont="1" applyFill="1" applyBorder="1" applyAlignment="1">
      <alignment horizontal="right" vertical="top"/>
    </xf>
    <xf numFmtId="0" fontId="10" fillId="0" borderId="2" xfId="0" applyFont="1" applyBorder="1"/>
    <xf numFmtId="2" fontId="13" fillId="2" borderId="2" xfId="0" applyNumberFormat="1" applyFont="1" applyFill="1" applyBorder="1" applyAlignment="1">
      <alignment horizontal="center" vertical="top"/>
    </xf>
    <xf numFmtId="0" fontId="4" fillId="2" borderId="2" xfId="0" applyNumberFormat="1" applyFont="1" applyFill="1" applyBorder="1"/>
    <xf numFmtId="0" fontId="4" fillId="2" borderId="3" xfId="0" applyNumberFormat="1" applyFont="1" applyFill="1" applyBorder="1"/>
    <xf numFmtId="0" fontId="4" fillId="2" borderId="4" xfId="0" applyNumberFormat="1" applyFont="1" applyFill="1" applyBorder="1"/>
    <xf numFmtId="2" fontId="13" fillId="0" borderId="2" xfId="0" applyNumberFormat="1" applyFont="1" applyBorder="1" applyAlignment="1">
      <alignment horizontal="center" vertical="top"/>
    </xf>
    <xf numFmtId="2" fontId="15" fillId="2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center" vertical="distributed"/>
    </xf>
    <xf numFmtId="0" fontId="4" fillId="0" borderId="18" xfId="0" applyFont="1" applyBorder="1" applyAlignment="1">
      <alignment horizontal="center" vertical="center" wrapText="1"/>
    </xf>
    <xf numFmtId="2" fontId="15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left"/>
    </xf>
    <xf numFmtId="49" fontId="13" fillId="0" borderId="2" xfId="0" applyNumberFormat="1" applyFont="1" applyFill="1" applyBorder="1" applyAlignment="1">
      <alignment horizontal="center" vertical="distributed"/>
    </xf>
    <xf numFmtId="2" fontId="13" fillId="2" borderId="2" xfId="0" applyNumberFormat="1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center" vertical="distributed" wrapText="1"/>
    </xf>
    <xf numFmtId="49" fontId="13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vertical="distributed"/>
    </xf>
    <xf numFmtId="2" fontId="13" fillId="0" borderId="2" xfId="0" applyNumberFormat="1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 vertical="distributed"/>
    </xf>
    <xf numFmtId="0" fontId="13" fillId="0" borderId="7" xfId="0" applyFont="1" applyFill="1" applyBorder="1" applyAlignment="1">
      <alignment vertical="distributed"/>
    </xf>
    <xf numFmtId="0" fontId="16" fillId="0" borderId="2" xfId="0" applyFont="1" applyFill="1" applyBorder="1" applyAlignment="1">
      <alignment horizontal="center" vertical="distributed"/>
    </xf>
    <xf numFmtId="0" fontId="16" fillId="0" borderId="18" xfId="0" applyFont="1" applyFill="1" applyBorder="1" applyAlignment="1">
      <alignment horizontal="center" vertical="distributed"/>
    </xf>
    <xf numFmtId="0" fontId="17" fillId="2" borderId="2" xfId="0" applyFont="1" applyFill="1" applyBorder="1" applyAlignment="1">
      <alignment horizontal="center" vertical="distributed" wrapText="1"/>
    </xf>
    <xf numFmtId="0" fontId="4" fillId="0" borderId="2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vertical="top"/>
    </xf>
    <xf numFmtId="2" fontId="4" fillId="2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Fill="1" applyBorder="1" applyAlignment="1">
      <alignment horizontal="center" vertical="distributed"/>
    </xf>
    <xf numFmtId="1" fontId="13" fillId="0" borderId="2" xfId="0" applyNumberFormat="1" applyFont="1" applyFill="1" applyBorder="1" applyAlignment="1">
      <alignment horizontal="center" vertical="center"/>
    </xf>
    <xf numFmtId="2" fontId="15" fillId="2" borderId="18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distributed"/>
    </xf>
    <xf numFmtId="2" fontId="13" fillId="0" borderId="2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left" wrapText="1"/>
    </xf>
    <xf numFmtId="2" fontId="13" fillId="0" borderId="2" xfId="0" applyNumberFormat="1" applyFont="1" applyFill="1" applyBorder="1" applyAlignment="1">
      <alignment horizontal="center" vertical="top" wrapText="1"/>
    </xf>
    <xf numFmtId="0" fontId="13" fillId="0" borderId="2" xfId="0" applyNumberFormat="1" applyFont="1" applyFill="1" applyBorder="1" applyAlignment="1">
      <alignment horizontal="center" vertical="distributed"/>
    </xf>
    <xf numFmtId="49" fontId="13" fillId="0" borderId="22" xfId="0" applyNumberFormat="1" applyFont="1" applyFill="1" applyBorder="1" applyAlignment="1">
      <alignment horizontal="center" vertical="distributed"/>
    </xf>
    <xf numFmtId="0" fontId="4" fillId="0" borderId="3" xfId="0" applyFont="1" applyFill="1" applyBorder="1" applyAlignment="1">
      <alignment horizontal="center" vertical="distributed"/>
    </xf>
    <xf numFmtId="2" fontId="13" fillId="0" borderId="3" xfId="0" applyNumberFormat="1" applyFont="1" applyFill="1" applyBorder="1" applyAlignment="1">
      <alignment horizontal="center"/>
    </xf>
    <xf numFmtId="2" fontId="13" fillId="2" borderId="5" xfId="0" applyNumberFormat="1" applyFont="1" applyFill="1" applyBorder="1" applyAlignment="1">
      <alignment horizontal="right" vertical="top"/>
    </xf>
    <xf numFmtId="2" fontId="13" fillId="2" borderId="1" xfId="0" applyNumberFormat="1" applyFont="1" applyFill="1" applyBorder="1" applyAlignment="1">
      <alignment horizontal="right" vertical="top"/>
    </xf>
    <xf numFmtId="0" fontId="9" fillId="0" borderId="2" xfId="0" applyFont="1" applyBorder="1"/>
    <xf numFmtId="2" fontId="13" fillId="2" borderId="2" xfId="0" applyNumberFormat="1" applyFont="1" applyFill="1" applyBorder="1" applyAlignment="1">
      <alignment horizontal="right" vertical="top"/>
    </xf>
    <xf numFmtId="2" fontId="13" fillId="0" borderId="18" xfId="0" applyNumberFormat="1" applyFont="1" applyFill="1" applyBorder="1" applyAlignment="1">
      <alignment horizontal="right"/>
    </xf>
    <xf numFmtId="0" fontId="14" fillId="0" borderId="24" xfId="0" applyFont="1" applyFill="1" applyBorder="1" applyAlignment="1">
      <alignment vertical="distributed" wrapText="1"/>
    </xf>
    <xf numFmtId="0" fontId="14" fillId="0" borderId="14" xfId="0" applyFont="1" applyFill="1" applyBorder="1" applyAlignment="1">
      <alignment horizontal="center" vertical="distributed" wrapText="1"/>
    </xf>
    <xf numFmtId="0" fontId="5" fillId="0" borderId="14" xfId="0" applyFont="1" applyFill="1" applyBorder="1" applyAlignment="1">
      <alignment horizontal="center" vertical="distributed"/>
    </xf>
    <xf numFmtId="0" fontId="5" fillId="0" borderId="24" xfId="0" applyFont="1" applyBorder="1" applyAlignment="1">
      <alignment horizontal="center" vertical="center" wrapText="1"/>
    </xf>
    <xf numFmtId="2" fontId="14" fillId="0" borderId="15" xfId="0" applyNumberFormat="1" applyFont="1" applyFill="1" applyBorder="1" applyAlignment="1">
      <alignment horizontal="center"/>
    </xf>
    <xf numFmtId="2" fontId="14" fillId="2" borderId="25" xfId="0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right"/>
    </xf>
    <xf numFmtId="2" fontId="13" fillId="2" borderId="2" xfId="0" applyNumberFormat="1" applyFont="1" applyFill="1" applyBorder="1" applyAlignment="1">
      <alignment horizontal="right"/>
    </xf>
    <xf numFmtId="2" fontId="13" fillId="2" borderId="2" xfId="0" applyNumberFormat="1" applyFont="1" applyFill="1" applyBorder="1" applyAlignment="1">
      <alignment horizontal="right" vertical="top" wrapText="1"/>
    </xf>
    <xf numFmtId="0" fontId="18" fillId="0" borderId="3" xfId="0" applyFont="1" applyBorder="1" applyAlignment="1">
      <alignment horizontal="right"/>
    </xf>
    <xf numFmtId="0" fontId="5" fillId="0" borderId="3" xfId="0" applyFont="1" applyBorder="1" applyAlignment="1">
      <alignment horizontal="left" vertical="center" wrapText="1"/>
    </xf>
    <xf numFmtId="2" fontId="13" fillId="0" borderId="3" xfId="0" applyNumberFormat="1" applyFont="1" applyFill="1" applyBorder="1" applyAlignment="1">
      <alignment horizontal="right"/>
    </xf>
    <xf numFmtId="2" fontId="13" fillId="2" borderId="3" xfId="0" applyNumberFormat="1" applyFont="1" applyFill="1" applyBorder="1" applyAlignment="1">
      <alignment horizontal="right"/>
    </xf>
    <xf numFmtId="2" fontId="13" fillId="2" borderId="3" xfId="0" applyNumberFormat="1" applyFont="1" applyFill="1" applyBorder="1" applyAlignment="1">
      <alignment horizontal="right" vertical="top" wrapText="1"/>
    </xf>
    <xf numFmtId="0" fontId="10" fillId="0" borderId="19" xfId="0" applyFont="1" applyBorder="1"/>
    <xf numFmtId="0" fontId="10" fillId="0" borderId="26" xfId="0" applyFont="1" applyBorder="1"/>
    <xf numFmtId="0" fontId="14" fillId="0" borderId="3" xfId="0" applyFont="1" applyFill="1" applyBorder="1"/>
    <xf numFmtId="0" fontId="14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distributed"/>
    </xf>
    <xf numFmtId="0" fontId="5" fillId="0" borderId="20" xfId="0" applyFont="1" applyBorder="1" applyAlignment="1">
      <alignment horizontal="center" vertical="center" wrapText="1"/>
    </xf>
    <xf numFmtId="2" fontId="14" fillId="0" borderId="20" xfId="0" applyNumberFormat="1" applyFont="1" applyFill="1" applyBorder="1" applyAlignment="1">
      <alignment horizontal="right"/>
    </xf>
    <xf numFmtId="2" fontId="14" fillId="2" borderId="20" xfId="0" applyNumberFormat="1" applyFont="1" applyFill="1" applyBorder="1" applyAlignment="1">
      <alignment horizontal="right"/>
    </xf>
    <xf numFmtId="2" fontId="14" fillId="2" borderId="21" xfId="0" applyNumberFormat="1" applyFont="1" applyFill="1" applyBorder="1" applyAlignment="1">
      <alignment horizontal="right" vertical="top" wrapText="1"/>
    </xf>
    <xf numFmtId="2" fontId="13" fillId="0" borderId="22" xfId="0" applyNumberFormat="1" applyFont="1" applyFill="1" applyBorder="1" applyAlignment="1">
      <alignment horizontal="right"/>
    </xf>
    <xf numFmtId="0" fontId="10" fillId="0" borderId="6" xfId="0" applyFont="1" applyBorder="1"/>
    <xf numFmtId="0" fontId="10" fillId="0" borderId="27" xfId="0" applyFont="1" applyBorder="1"/>
    <xf numFmtId="0" fontId="13" fillId="0" borderId="23" xfId="0" applyFont="1" applyFill="1" applyBorder="1"/>
    <xf numFmtId="0" fontId="4" fillId="0" borderId="17" xfId="0" applyFont="1" applyBorder="1" applyAlignment="1">
      <alignment horizontal="center" vertical="center" wrapText="1"/>
    </xf>
    <xf numFmtId="0" fontId="14" fillId="0" borderId="28" xfId="0" applyFont="1" applyFill="1" applyBorder="1"/>
    <xf numFmtId="0" fontId="13" fillId="0" borderId="29" xfId="0" applyFont="1" applyFill="1" applyBorder="1" applyAlignment="1">
      <alignment horizontal="center"/>
    </xf>
    <xf numFmtId="0" fontId="14" fillId="0" borderId="10" xfId="0" applyFont="1" applyFill="1" applyBorder="1"/>
    <xf numFmtId="0" fontId="4" fillId="2" borderId="3" xfId="0" applyNumberFormat="1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center" vertical="center" wrapText="1"/>
    </xf>
    <xf numFmtId="2" fontId="5" fillId="2" borderId="30" xfId="0" applyNumberFormat="1" applyFont="1" applyFill="1" applyBorder="1" applyAlignment="1">
      <alignment horizontal="center" vertic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2" fontId="5" fillId="2" borderId="29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3" borderId="3" xfId="0" applyFont="1" applyFill="1" applyBorder="1" applyAlignment="1">
      <alignment horizontal="center"/>
    </xf>
    <xf numFmtId="0" fontId="9" fillId="3" borderId="5" xfId="0" applyFont="1" applyFill="1" applyBorder="1" applyAlignment="1"/>
    <xf numFmtId="0" fontId="9" fillId="3" borderId="2" xfId="0" applyFont="1" applyFill="1" applyBorder="1" applyAlignment="1">
      <alignment horizontal="center"/>
    </xf>
    <xf numFmtId="2" fontId="6" fillId="0" borderId="11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3" borderId="3" xfId="0" applyFont="1" applyFill="1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6" fillId="0" borderId="11" xfId="0" applyFont="1" applyBorder="1"/>
    <xf numFmtId="0" fontId="6" fillId="0" borderId="17" xfId="0" applyFont="1" applyBorder="1"/>
    <xf numFmtId="164" fontId="9" fillId="4" borderId="2" xfId="0" applyNumberFormat="1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27" xfId="0" applyFont="1" applyBorder="1"/>
    <xf numFmtId="0" fontId="6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4" fontId="6" fillId="0" borderId="25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28" xfId="0" applyFont="1" applyBorder="1" applyAlignment="1">
      <alignment horizontal="center" wrapText="1"/>
    </xf>
    <xf numFmtId="0" fontId="19" fillId="0" borderId="34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/>
    </xf>
    <xf numFmtId="0" fontId="12" fillId="3" borderId="35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2" fontId="9" fillId="4" borderId="39" xfId="0" applyNumberFormat="1" applyFont="1" applyFill="1" applyBorder="1" applyAlignment="1">
      <alignment horizontal="right" vertical="center" wrapText="1"/>
    </xf>
    <xf numFmtId="164" fontId="9" fillId="4" borderId="2" xfId="0" applyNumberFormat="1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42" xfId="0" applyFont="1" applyBorder="1" applyAlignment="1">
      <alignment horizontal="center"/>
    </xf>
    <xf numFmtId="0" fontId="9" fillId="4" borderId="39" xfId="0" applyFont="1" applyFill="1" applyBorder="1" applyAlignment="1">
      <alignment horizontal="right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right" wrapText="1"/>
    </xf>
    <xf numFmtId="0" fontId="6" fillId="0" borderId="35" xfId="0" applyFont="1" applyBorder="1" applyAlignment="1">
      <alignment horizontal="right" wrapText="1"/>
    </xf>
    <xf numFmtId="0" fontId="6" fillId="0" borderId="18" xfId="0" applyFont="1" applyBorder="1" applyAlignment="1">
      <alignment horizontal="right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1" fontId="9" fillId="4" borderId="39" xfId="0" applyNumberFormat="1" applyFont="1" applyFill="1" applyBorder="1" applyAlignment="1">
      <alignment horizontal="right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right" wrapText="1"/>
    </xf>
    <xf numFmtId="0" fontId="6" fillId="0" borderId="34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27" xfId="0" applyFont="1" applyBorder="1" applyAlignment="1">
      <alignment horizont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27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"/>
  <sheetViews>
    <sheetView tabSelected="1" zoomScale="80" zoomScaleNormal="80" zoomScaleSheetLayoutView="100" workbookViewId="0">
      <pane xSplit="3" ySplit="4" topLeftCell="D111" activePane="bottomRight" state="frozen"/>
      <selection pane="topRight" activeCell="D1" sqref="D1"/>
      <selection pane="bottomLeft" activeCell="A5" sqref="A5"/>
      <selection pane="bottomRight" activeCell="Q1" sqref="Q1"/>
    </sheetView>
  </sheetViews>
  <sheetFormatPr defaultRowHeight="15" x14ac:dyDescent="0.25"/>
  <cols>
    <col min="1" max="1" width="6.140625" customWidth="1"/>
    <col min="2" max="2" width="47.85546875" customWidth="1"/>
    <col min="3" max="3" width="46.5703125" customWidth="1"/>
    <col min="4" max="4" width="14.85546875" customWidth="1"/>
    <col min="5" max="5" width="17.85546875" customWidth="1"/>
    <col min="9" max="9" width="10" customWidth="1"/>
    <col min="10" max="10" width="16.5703125" customWidth="1"/>
    <col min="11" max="11" width="18.5703125" customWidth="1"/>
    <col min="12" max="12" width="16.5703125" customWidth="1"/>
    <col min="13" max="13" width="15.5703125" customWidth="1"/>
    <col min="14" max="14" width="8.5703125" customWidth="1"/>
  </cols>
  <sheetData>
    <row r="1" spans="1:14" s="1" customFormat="1" ht="27.75" customHeight="1" x14ac:dyDescent="0.3">
      <c r="A1" s="280" t="s">
        <v>260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s="1" customFormat="1" ht="19.5" x14ac:dyDescent="0.35">
      <c r="A2" s="281" t="s">
        <v>111</v>
      </c>
      <c r="B2" s="281" t="s">
        <v>112</v>
      </c>
      <c r="C2" s="281" t="s">
        <v>113</v>
      </c>
      <c r="D2" s="281" t="s">
        <v>114</v>
      </c>
      <c r="E2" s="283" t="s">
        <v>115</v>
      </c>
      <c r="F2" s="284"/>
      <c r="G2" s="285"/>
      <c r="H2" s="286" t="s">
        <v>119</v>
      </c>
      <c r="I2" s="283" t="s">
        <v>120</v>
      </c>
      <c r="J2" s="284"/>
      <c r="K2" s="284"/>
      <c r="L2" s="284"/>
      <c r="M2" s="285"/>
      <c r="N2" s="286" t="s">
        <v>123</v>
      </c>
    </row>
    <row r="3" spans="1:14" s="1" customFormat="1" ht="108" customHeight="1" x14ac:dyDescent="0.25">
      <c r="A3" s="282"/>
      <c r="B3" s="282"/>
      <c r="C3" s="282"/>
      <c r="D3" s="282"/>
      <c r="E3" s="22" t="s">
        <v>116</v>
      </c>
      <c r="F3" s="22" t="s">
        <v>117</v>
      </c>
      <c r="G3" s="22" t="s">
        <v>118</v>
      </c>
      <c r="H3" s="287"/>
      <c r="I3" s="22" t="s">
        <v>121</v>
      </c>
      <c r="J3" s="22" t="s">
        <v>226</v>
      </c>
      <c r="K3" s="22" t="s">
        <v>227</v>
      </c>
      <c r="L3" s="22" t="s">
        <v>228</v>
      </c>
      <c r="M3" s="22" t="s">
        <v>122</v>
      </c>
      <c r="N3" s="287"/>
    </row>
    <row r="4" spans="1:14" s="1" customFormat="1" ht="19.5" thickBot="1" x14ac:dyDescent="0.35">
      <c r="A4" s="238">
        <v>1</v>
      </c>
      <c r="B4" s="238"/>
      <c r="C4" s="238">
        <v>2</v>
      </c>
      <c r="D4" s="238">
        <v>3</v>
      </c>
      <c r="E4" s="238">
        <v>4</v>
      </c>
      <c r="F4" s="238">
        <v>5</v>
      </c>
      <c r="G4" s="238">
        <v>6</v>
      </c>
      <c r="H4" s="238">
        <v>7</v>
      </c>
      <c r="I4" s="238">
        <v>8</v>
      </c>
      <c r="J4" s="238">
        <v>9</v>
      </c>
      <c r="K4" s="238">
        <v>10</v>
      </c>
      <c r="L4" s="238">
        <v>11</v>
      </c>
      <c r="M4" s="238">
        <v>12</v>
      </c>
      <c r="N4" s="238">
        <v>13</v>
      </c>
    </row>
    <row r="5" spans="1:14" s="3" customFormat="1" ht="30" customHeight="1" thickBot="1" x14ac:dyDescent="0.35">
      <c r="A5" s="277" t="s">
        <v>251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9"/>
    </row>
    <row r="6" spans="1:14" s="3" customFormat="1" ht="15.75" customHeight="1" x14ac:dyDescent="0.3">
      <c r="A6" s="24">
        <v>1</v>
      </c>
      <c r="B6" s="236" t="s">
        <v>211</v>
      </c>
      <c r="C6" s="25" t="s">
        <v>189</v>
      </c>
      <c r="D6" s="26">
        <v>1968</v>
      </c>
      <c r="E6" s="26">
        <v>101310137</v>
      </c>
      <c r="F6" s="27"/>
      <c r="G6" s="27"/>
      <c r="H6" s="28" t="s">
        <v>157</v>
      </c>
      <c r="I6" s="27">
        <v>1</v>
      </c>
      <c r="J6" s="29">
        <v>36470</v>
      </c>
      <c r="K6" s="30">
        <v>36470</v>
      </c>
      <c r="L6" s="31">
        <f>J6-K6</f>
        <v>0</v>
      </c>
      <c r="M6" s="31"/>
      <c r="N6" s="31"/>
    </row>
    <row r="7" spans="1:14" s="3" customFormat="1" ht="18.75" x14ac:dyDescent="0.3">
      <c r="A7" s="32">
        <v>2</v>
      </c>
      <c r="B7" s="236"/>
      <c r="C7" s="33" t="s">
        <v>190</v>
      </c>
      <c r="D7" s="34">
        <v>1968</v>
      </c>
      <c r="E7" s="34">
        <v>101310138</v>
      </c>
      <c r="F7" s="8"/>
      <c r="G7" s="8"/>
      <c r="H7" s="9" t="s">
        <v>157</v>
      </c>
      <c r="I7" s="8">
        <v>1</v>
      </c>
      <c r="J7" s="35">
        <v>954</v>
      </c>
      <c r="K7" s="36">
        <v>954</v>
      </c>
      <c r="L7" s="37">
        <f t="shared" ref="L7:L15" si="0">J7-K7</f>
        <v>0</v>
      </c>
      <c r="M7" s="8"/>
      <c r="N7" s="8"/>
    </row>
    <row r="8" spans="1:14" s="3" customFormat="1" ht="18.75" x14ac:dyDescent="0.3">
      <c r="A8" s="32">
        <v>3</v>
      </c>
      <c r="B8" s="236"/>
      <c r="C8" s="33" t="s">
        <v>154</v>
      </c>
      <c r="D8" s="34">
        <v>1974</v>
      </c>
      <c r="E8" s="34">
        <v>101310139</v>
      </c>
      <c r="F8" s="8"/>
      <c r="G8" s="8"/>
      <c r="H8" s="9" t="s">
        <v>157</v>
      </c>
      <c r="I8" s="8">
        <v>1</v>
      </c>
      <c r="J8" s="35">
        <v>23361</v>
      </c>
      <c r="K8" s="36">
        <v>23361</v>
      </c>
      <c r="L8" s="37">
        <f t="shared" si="0"/>
        <v>0</v>
      </c>
      <c r="M8" s="8"/>
      <c r="N8" s="8"/>
    </row>
    <row r="9" spans="1:14" s="3" customFormat="1" ht="18.75" x14ac:dyDescent="0.3">
      <c r="A9" s="32">
        <v>4</v>
      </c>
      <c r="B9" s="236"/>
      <c r="C9" s="33" t="s">
        <v>108</v>
      </c>
      <c r="D9" s="34">
        <v>1976</v>
      </c>
      <c r="E9" s="34">
        <v>101310140</v>
      </c>
      <c r="F9" s="8"/>
      <c r="G9" s="8"/>
      <c r="H9" s="9" t="s">
        <v>157</v>
      </c>
      <c r="I9" s="8">
        <v>1</v>
      </c>
      <c r="J9" s="35">
        <v>18027</v>
      </c>
      <c r="K9" s="36">
        <v>18027</v>
      </c>
      <c r="L9" s="37">
        <f t="shared" si="0"/>
        <v>0</v>
      </c>
      <c r="M9" s="8"/>
      <c r="N9" s="8"/>
    </row>
    <row r="10" spans="1:14" s="3" customFormat="1" ht="18.75" x14ac:dyDescent="0.3">
      <c r="A10" s="32">
        <v>5</v>
      </c>
      <c r="B10" s="236"/>
      <c r="C10" s="33" t="s">
        <v>191</v>
      </c>
      <c r="D10" s="34">
        <v>1976</v>
      </c>
      <c r="E10" s="34">
        <v>101310141</v>
      </c>
      <c r="F10" s="8"/>
      <c r="G10" s="8"/>
      <c r="H10" s="9" t="s">
        <v>157</v>
      </c>
      <c r="I10" s="8">
        <v>1</v>
      </c>
      <c r="J10" s="35">
        <v>10753</v>
      </c>
      <c r="K10" s="36">
        <v>10753</v>
      </c>
      <c r="L10" s="37">
        <f t="shared" si="0"/>
        <v>0</v>
      </c>
      <c r="M10" s="8"/>
      <c r="N10" s="8"/>
    </row>
    <row r="11" spans="1:14" s="3" customFormat="1" ht="18.75" x14ac:dyDescent="0.3">
      <c r="A11" s="32">
        <v>6</v>
      </c>
      <c r="B11" s="236"/>
      <c r="C11" s="33" t="s">
        <v>192</v>
      </c>
      <c r="D11" s="34">
        <v>1978</v>
      </c>
      <c r="E11" s="34">
        <v>101310142</v>
      </c>
      <c r="F11" s="8"/>
      <c r="G11" s="8"/>
      <c r="H11" s="9" t="s">
        <v>157</v>
      </c>
      <c r="I11" s="8">
        <v>1</v>
      </c>
      <c r="J11" s="35">
        <v>7496</v>
      </c>
      <c r="K11" s="36">
        <v>7496</v>
      </c>
      <c r="L11" s="37">
        <f t="shared" si="0"/>
        <v>0</v>
      </c>
      <c r="M11" s="8"/>
      <c r="N11" s="8"/>
    </row>
    <row r="12" spans="1:14" s="3" customFormat="1" ht="18.75" x14ac:dyDescent="0.3">
      <c r="A12" s="32">
        <v>7</v>
      </c>
      <c r="B12" s="236"/>
      <c r="C12" s="33" t="s">
        <v>0</v>
      </c>
      <c r="D12" s="34">
        <v>1993</v>
      </c>
      <c r="E12" s="34">
        <v>101310143</v>
      </c>
      <c r="F12" s="8"/>
      <c r="G12" s="8"/>
      <c r="H12" s="9" t="s">
        <v>157</v>
      </c>
      <c r="I12" s="8">
        <v>1</v>
      </c>
      <c r="J12" s="35">
        <v>1693</v>
      </c>
      <c r="K12" s="36">
        <v>1693</v>
      </c>
      <c r="L12" s="37">
        <f t="shared" si="0"/>
        <v>0</v>
      </c>
      <c r="M12" s="8"/>
      <c r="N12" s="8"/>
    </row>
    <row r="13" spans="1:14" s="3" customFormat="1" ht="18.75" x14ac:dyDescent="0.3">
      <c r="A13" s="39">
        <v>8</v>
      </c>
      <c r="B13" s="236"/>
      <c r="C13" s="33" t="s">
        <v>2</v>
      </c>
      <c r="D13" s="34">
        <v>2005</v>
      </c>
      <c r="E13" s="34">
        <v>101310144</v>
      </c>
      <c r="F13" s="8"/>
      <c r="G13" s="8"/>
      <c r="H13" s="9" t="s">
        <v>157</v>
      </c>
      <c r="I13" s="8">
        <v>1</v>
      </c>
      <c r="J13" s="36">
        <v>1350</v>
      </c>
      <c r="K13" s="36">
        <v>1187.75</v>
      </c>
      <c r="L13" s="37">
        <f t="shared" si="0"/>
        <v>162.25</v>
      </c>
      <c r="M13" s="8"/>
      <c r="N13" s="8"/>
    </row>
    <row r="14" spans="1:14" s="3" customFormat="1" ht="18.75" x14ac:dyDescent="0.3">
      <c r="A14" s="32">
        <v>9</v>
      </c>
      <c r="B14" s="236"/>
      <c r="C14" s="33" t="s">
        <v>109</v>
      </c>
      <c r="D14" s="34">
        <v>1978</v>
      </c>
      <c r="E14" s="34">
        <v>101310213</v>
      </c>
      <c r="F14" s="8"/>
      <c r="G14" s="8"/>
      <c r="H14" s="9" t="s">
        <v>157</v>
      </c>
      <c r="I14" s="8">
        <v>1</v>
      </c>
      <c r="J14" s="35">
        <v>2400</v>
      </c>
      <c r="K14" s="36">
        <v>240</v>
      </c>
      <c r="L14" s="37">
        <f t="shared" si="0"/>
        <v>2160</v>
      </c>
      <c r="M14" s="8"/>
      <c r="N14" s="8"/>
    </row>
    <row r="15" spans="1:14" s="3" customFormat="1" ht="19.5" thickBot="1" x14ac:dyDescent="0.35">
      <c r="A15" s="32">
        <v>10</v>
      </c>
      <c r="B15" s="237"/>
      <c r="C15" s="40" t="s">
        <v>1</v>
      </c>
      <c r="D15" s="41">
        <v>2000</v>
      </c>
      <c r="E15" s="41">
        <v>101310214</v>
      </c>
      <c r="F15" s="9"/>
      <c r="G15" s="9"/>
      <c r="H15" s="9" t="s">
        <v>157</v>
      </c>
      <c r="I15" s="9">
        <v>1</v>
      </c>
      <c r="J15" s="42">
        <v>980</v>
      </c>
      <c r="K15" s="43">
        <v>98</v>
      </c>
      <c r="L15" s="44">
        <f t="shared" si="0"/>
        <v>882</v>
      </c>
      <c r="M15" s="9"/>
      <c r="N15" s="9"/>
    </row>
    <row r="16" spans="1:14" s="3" customFormat="1" ht="19.5" thickBot="1" x14ac:dyDescent="0.35">
      <c r="A16" s="32"/>
      <c r="B16" s="8"/>
      <c r="C16" s="45" t="s">
        <v>236</v>
      </c>
      <c r="D16" s="46"/>
      <c r="E16" s="47"/>
      <c r="F16" s="48"/>
      <c r="G16" s="48"/>
      <c r="H16" s="48"/>
      <c r="I16" s="48">
        <f>SUM(I6:I15)</f>
        <v>10</v>
      </c>
      <c r="J16" s="49">
        <f>SUM(J6:J15)</f>
        <v>103484</v>
      </c>
      <c r="K16" s="50">
        <f>SUM(K6:K15)</f>
        <v>100279.75</v>
      </c>
      <c r="L16" s="51">
        <f>SUM(L6:L15)</f>
        <v>3204.25</v>
      </c>
      <c r="M16" s="8"/>
      <c r="N16" s="8"/>
    </row>
    <row r="17" spans="1:14" s="3" customFormat="1" ht="18.75" x14ac:dyDescent="0.3">
      <c r="A17" s="32">
        <v>1</v>
      </c>
      <c r="B17" s="274" t="s">
        <v>110</v>
      </c>
      <c r="C17" s="52" t="s">
        <v>97</v>
      </c>
      <c r="D17" s="34">
        <v>1986</v>
      </c>
      <c r="E17" s="34">
        <v>101420001</v>
      </c>
      <c r="F17" s="8"/>
      <c r="G17" s="8"/>
      <c r="H17" s="9" t="s">
        <v>157</v>
      </c>
      <c r="I17" s="8">
        <v>1</v>
      </c>
      <c r="J17" s="35">
        <v>236</v>
      </c>
      <c r="K17" s="35">
        <v>236</v>
      </c>
      <c r="L17" s="36">
        <v>0</v>
      </c>
      <c r="M17" s="8"/>
      <c r="N17" s="8"/>
    </row>
    <row r="18" spans="1:14" s="3" customFormat="1" ht="18.75" x14ac:dyDescent="0.3">
      <c r="A18" s="32">
        <v>2</v>
      </c>
      <c r="B18" s="275"/>
      <c r="C18" s="52" t="s">
        <v>98</v>
      </c>
      <c r="D18" s="34">
        <v>1990</v>
      </c>
      <c r="E18" s="34">
        <v>101480003</v>
      </c>
      <c r="F18" s="8"/>
      <c r="G18" s="8"/>
      <c r="H18" s="9" t="s">
        <v>157</v>
      </c>
      <c r="I18" s="8">
        <v>1</v>
      </c>
      <c r="J18" s="35">
        <v>227</v>
      </c>
      <c r="K18" s="35">
        <v>227</v>
      </c>
      <c r="L18" s="53">
        <v>0</v>
      </c>
      <c r="M18" s="8"/>
      <c r="N18" s="8"/>
    </row>
    <row r="19" spans="1:14" s="3" customFormat="1" ht="18.75" x14ac:dyDescent="0.3">
      <c r="A19" s="32">
        <v>3</v>
      </c>
      <c r="B19" s="275"/>
      <c r="C19" s="52" t="s">
        <v>99</v>
      </c>
      <c r="D19" s="34">
        <v>1990</v>
      </c>
      <c r="E19" s="34">
        <v>101480004</v>
      </c>
      <c r="F19" s="8"/>
      <c r="G19" s="8"/>
      <c r="H19" s="9" t="s">
        <v>157</v>
      </c>
      <c r="I19" s="8">
        <v>1</v>
      </c>
      <c r="J19" s="35">
        <v>185</v>
      </c>
      <c r="K19" s="35">
        <v>185</v>
      </c>
      <c r="L19" s="53">
        <v>0</v>
      </c>
      <c r="M19" s="8"/>
      <c r="N19" s="8"/>
    </row>
    <row r="20" spans="1:14" s="3" customFormat="1" ht="18.75" x14ac:dyDescent="0.3">
      <c r="A20" s="32">
        <v>4</v>
      </c>
      <c r="B20" s="275"/>
      <c r="C20" s="52" t="s">
        <v>100</v>
      </c>
      <c r="D20" s="34">
        <v>1992</v>
      </c>
      <c r="E20" s="34">
        <v>101410006</v>
      </c>
      <c r="F20" s="8"/>
      <c r="G20" s="8"/>
      <c r="H20" s="9" t="s">
        <v>157</v>
      </c>
      <c r="I20" s="8">
        <v>1</v>
      </c>
      <c r="J20" s="36">
        <v>370</v>
      </c>
      <c r="K20" s="36">
        <v>370</v>
      </c>
      <c r="L20" s="53">
        <v>0</v>
      </c>
      <c r="M20" s="8"/>
      <c r="N20" s="8"/>
    </row>
    <row r="21" spans="1:14" s="3" customFormat="1" ht="18.75" x14ac:dyDescent="0.3">
      <c r="A21" s="32">
        <v>5</v>
      </c>
      <c r="B21" s="275"/>
      <c r="C21" s="52" t="s">
        <v>101</v>
      </c>
      <c r="D21" s="34">
        <v>2000</v>
      </c>
      <c r="E21" s="34">
        <v>101410007</v>
      </c>
      <c r="F21" s="8"/>
      <c r="G21" s="8"/>
      <c r="H21" s="9" t="s">
        <v>157</v>
      </c>
      <c r="I21" s="8">
        <v>1</v>
      </c>
      <c r="J21" s="35">
        <v>1760</v>
      </c>
      <c r="K21" s="36">
        <v>1760</v>
      </c>
      <c r="L21" s="53">
        <v>0</v>
      </c>
      <c r="M21" s="8"/>
      <c r="N21" s="8"/>
    </row>
    <row r="22" spans="1:14" s="3" customFormat="1" ht="18.75" x14ac:dyDescent="0.3">
      <c r="A22" s="32">
        <v>6</v>
      </c>
      <c r="B22" s="275"/>
      <c r="C22" s="52" t="s">
        <v>235</v>
      </c>
      <c r="D22" s="34">
        <v>1986</v>
      </c>
      <c r="E22" s="34">
        <v>101420009</v>
      </c>
      <c r="F22" s="8"/>
      <c r="G22" s="8"/>
      <c r="H22" s="9" t="s">
        <v>157</v>
      </c>
      <c r="I22" s="8">
        <v>1</v>
      </c>
      <c r="J22" s="35">
        <v>7715</v>
      </c>
      <c r="K22" s="36">
        <v>7715</v>
      </c>
      <c r="L22" s="53">
        <v>0</v>
      </c>
      <c r="M22" s="8"/>
      <c r="N22" s="8"/>
    </row>
    <row r="23" spans="1:14" s="3" customFormat="1" ht="18.75" x14ac:dyDescent="0.3">
      <c r="A23" s="32">
        <v>7</v>
      </c>
      <c r="B23" s="275"/>
      <c r="C23" s="54" t="s">
        <v>102</v>
      </c>
      <c r="D23" s="34">
        <v>2009</v>
      </c>
      <c r="E23" s="34">
        <v>101460010</v>
      </c>
      <c r="F23" s="8"/>
      <c r="G23" s="8"/>
      <c r="H23" s="9" t="s">
        <v>157</v>
      </c>
      <c r="I23" s="8">
        <v>1</v>
      </c>
      <c r="J23" s="35">
        <v>5900</v>
      </c>
      <c r="K23" s="36">
        <v>5900</v>
      </c>
      <c r="L23" s="53">
        <v>0</v>
      </c>
      <c r="M23" s="8"/>
      <c r="N23" s="8"/>
    </row>
    <row r="24" spans="1:14" s="3" customFormat="1" ht="18.75" x14ac:dyDescent="0.3">
      <c r="A24" s="32">
        <v>8</v>
      </c>
      <c r="B24" s="275"/>
      <c r="C24" s="54" t="s">
        <v>102</v>
      </c>
      <c r="D24" s="34">
        <v>2009</v>
      </c>
      <c r="E24" s="34">
        <v>101460011</v>
      </c>
      <c r="F24" s="8"/>
      <c r="G24" s="8"/>
      <c r="H24" s="9" t="s">
        <v>157</v>
      </c>
      <c r="I24" s="8">
        <v>1</v>
      </c>
      <c r="J24" s="35">
        <v>5900</v>
      </c>
      <c r="K24" s="36">
        <v>5900</v>
      </c>
      <c r="L24" s="53">
        <v>0</v>
      </c>
      <c r="M24" s="8"/>
      <c r="N24" s="8"/>
    </row>
    <row r="25" spans="1:14" s="3" customFormat="1" ht="18.75" x14ac:dyDescent="0.3">
      <c r="A25" s="32">
        <v>9</v>
      </c>
      <c r="B25" s="275"/>
      <c r="C25" s="52" t="s">
        <v>103</v>
      </c>
      <c r="D25" s="34">
        <v>1984</v>
      </c>
      <c r="E25" s="34">
        <v>101420012</v>
      </c>
      <c r="F25" s="8"/>
      <c r="G25" s="8"/>
      <c r="H25" s="9" t="s">
        <v>157</v>
      </c>
      <c r="I25" s="8">
        <v>1</v>
      </c>
      <c r="J25" s="36">
        <v>480</v>
      </c>
      <c r="K25" s="36">
        <v>480</v>
      </c>
      <c r="L25" s="53">
        <v>0</v>
      </c>
      <c r="M25" s="8"/>
      <c r="N25" s="8"/>
    </row>
    <row r="26" spans="1:14" s="3" customFormat="1" ht="18.75" x14ac:dyDescent="0.3">
      <c r="A26" s="32">
        <v>10</v>
      </c>
      <c r="B26" s="275"/>
      <c r="C26" s="52" t="s">
        <v>104</v>
      </c>
      <c r="D26" s="55">
        <v>1984</v>
      </c>
      <c r="E26" s="34">
        <v>101420013</v>
      </c>
      <c r="F26" s="8"/>
      <c r="G26" s="8"/>
      <c r="H26" s="9" t="s">
        <v>157</v>
      </c>
      <c r="I26" s="8">
        <v>1</v>
      </c>
      <c r="J26" s="35">
        <v>480</v>
      </c>
      <c r="K26" s="36">
        <v>480</v>
      </c>
      <c r="L26" s="53">
        <v>0</v>
      </c>
      <c r="M26" s="8"/>
      <c r="N26" s="8"/>
    </row>
    <row r="27" spans="1:14" s="3" customFormat="1" ht="18.75" x14ac:dyDescent="0.3">
      <c r="A27" s="32">
        <v>11</v>
      </c>
      <c r="B27" s="275"/>
      <c r="C27" s="54" t="s">
        <v>105</v>
      </c>
      <c r="D27" s="56">
        <v>43191</v>
      </c>
      <c r="E27" s="34">
        <v>101460014</v>
      </c>
      <c r="F27" s="8"/>
      <c r="G27" s="8"/>
      <c r="H27" s="9" t="s">
        <v>157</v>
      </c>
      <c r="I27" s="8">
        <v>1</v>
      </c>
      <c r="J27" s="35">
        <v>15007.08</v>
      </c>
      <c r="K27" s="36">
        <v>6753.19</v>
      </c>
      <c r="L27" s="53">
        <v>8253.89</v>
      </c>
      <c r="M27" s="8"/>
      <c r="N27" s="8"/>
    </row>
    <row r="28" spans="1:14" s="3" customFormat="1" ht="18.75" x14ac:dyDescent="0.3">
      <c r="A28" s="32">
        <v>12</v>
      </c>
      <c r="B28" s="275"/>
      <c r="C28" s="57" t="s">
        <v>106</v>
      </c>
      <c r="D28" s="58">
        <v>1988</v>
      </c>
      <c r="E28" s="41">
        <v>101410016</v>
      </c>
      <c r="F28" s="9"/>
      <c r="G28" s="9"/>
      <c r="H28" s="9" t="s">
        <v>157</v>
      </c>
      <c r="I28" s="9">
        <v>1</v>
      </c>
      <c r="J28" s="42">
        <v>102</v>
      </c>
      <c r="K28" s="43">
        <v>102</v>
      </c>
      <c r="L28" s="59">
        <v>0</v>
      </c>
      <c r="M28" s="9"/>
      <c r="N28" s="9"/>
    </row>
    <row r="29" spans="1:14" s="3" customFormat="1" ht="37.5" x14ac:dyDescent="0.3">
      <c r="A29" s="32">
        <v>13</v>
      </c>
      <c r="B29" s="275"/>
      <c r="C29" s="60" t="s">
        <v>205</v>
      </c>
      <c r="D29" s="61">
        <v>43209</v>
      </c>
      <c r="E29" s="34">
        <v>101460015</v>
      </c>
      <c r="F29" s="8"/>
      <c r="G29" s="8"/>
      <c r="H29" s="8" t="s">
        <v>157</v>
      </c>
      <c r="I29" s="8">
        <v>1</v>
      </c>
      <c r="J29" s="35">
        <v>8992.74</v>
      </c>
      <c r="K29" s="36">
        <v>2997.59</v>
      </c>
      <c r="L29" s="36">
        <v>5995.15</v>
      </c>
      <c r="M29" s="8"/>
      <c r="N29" s="8"/>
    </row>
    <row r="30" spans="1:14" s="3" customFormat="1" ht="19.5" thickBot="1" x14ac:dyDescent="0.35">
      <c r="A30" s="32"/>
      <c r="B30" s="276"/>
      <c r="C30" s="62" t="s">
        <v>237</v>
      </c>
      <c r="D30" s="63"/>
      <c r="E30" s="64"/>
      <c r="F30" s="65"/>
      <c r="G30" s="65"/>
      <c r="H30" s="65"/>
      <c r="I30" s="65">
        <f>SUM(I17:I29)</f>
        <v>13</v>
      </c>
      <c r="J30" s="66">
        <f>SUM(J17:J29)</f>
        <v>47354.82</v>
      </c>
      <c r="K30" s="67">
        <f>SUM(K17:K29)</f>
        <v>33105.78</v>
      </c>
      <c r="L30" s="68">
        <f>SUM(L17:L29)</f>
        <v>14249.039999999999</v>
      </c>
      <c r="M30" s="69"/>
      <c r="N30" s="27"/>
    </row>
    <row r="31" spans="1:14" s="3" customFormat="1" ht="18.75" x14ac:dyDescent="0.3">
      <c r="A31" s="32">
        <v>1</v>
      </c>
      <c r="B31" s="261" t="s">
        <v>3</v>
      </c>
      <c r="C31" s="32" t="s">
        <v>4</v>
      </c>
      <c r="D31" s="55">
        <v>1988</v>
      </c>
      <c r="E31" s="34" t="s">
        <v>8</v>
      </c>
      <c r="F31" s="8"/>
      <c r="G31" s="8"/>
      <c r="H31" s="9" t="s">
        <v>157</v>
      </c>
      <c r="I31" s="8">
        <v>1</v>
      </c>
      <c r="J31" s="35">
        <v>1560</v>
      </c>
      <c r="K31" s="36">
        <v>1560</v>
      </c>
      <c r="L31" s="53">
        <v>0</v>
      </c>
      <c r="M31" s="8"/>
      <c r="N31" s="8"/>
    </row>
    <row r="32" spans="1:14" s="3" customFormat="1" ht="18.75" x14ac:dyDescent="0.3">
      <c r="A32" s="32">
        <v>2</v>
      </c>
      <c r="B32" s="261"/>
      <c r="C32" s="32" t="s">
        <v>5</v>
      </c>
      <c r="D32" s="55">
        <v>1992</v>
      </c>
      <c r="E32" s="34" t="s">
        <v>9</v>
      </c>
      <c r="F32" s="8"/>
      <c r="G32" s="8"/>
      <c r="H32" s="9" t="s">
        <v>157</v>
      </c>
      <c r="I32" s="8">
        <v>1</v>
      </c>
      <c r="J32" s="35">
        <v>2532</v>
      </c>
      <c r="K32" s="36">
        <v>2532</v>
      </c>
      <c r="L32" s="53">
        <v>0</v>
      </c>
      <c r="M32" s="8"/>
      <c r="N32" s="8"/>
    </row>
    <row r="33" spans="1:14" s="3" customFormat="1" ht="18.75" x14ac:dyDescent="0.3">
      <c r="A33" s="32">
        <v>3</v>
      </c>
      <c r="B33" s="261"/>
      <c r="C33" s="32" t="s">
        <v>147</v>
      </c>
      <c r="D33" s="55">
        <v>1997</v>
      </c>
      <c r="E33" s="34" t="s">
        <v>10</v>
      </c>
      <c r="F33" s="8"/>
      <c r="G33" s="8"/>
      <c r="H33" s="9" t="s">
        <v>157</v>
      </c>
      <c r="I33" s="8">
        <v>1</v>
      </c>
      <c r="J33" s="35">
        <v>251</v>
      </c>
      <c r="K33" s="36">
        <v>251</v>
      </c>
      <c r="L33" s="53">
        <v>0</v>
      </c>
      <c r="M33" s="8"/>
      <c r="N33" s="8"/>
    </row>
    <row r="34" spans="1:14" s="3" customFormat="1" ht="18.75" x14ac:dyDescent="0.3">
      <c r="A34" s="70">
        <v>4</v>
      </c>
      <c r="B34" s="261"/>
      <c r="C34" s="71" t="s">
        <v>6</v>
      </c>
      <c r="D34" s="34">
        <v>2003</v>
      </c>
      <c r="E34" s="34" t="s">
        <v>11</v>
      </c>
      <c r="F34" s="8"/>
      <c r="G34" s="8"/>
      <c r="H34" s="9" t="s">
        <v>157</v>
      </c>
      <c r="I34" s="8">
        <v>1</v>
      </c>
      <c r="J34" s="36">
        <v>100</v>
      </c>
      <c r="K34" s="36">
        <v>100</v>
      </c>
      <c r="L34" s="53">
        <v>0</v>
      </c>
      <c r="M34" s="8"/>
      <c r="N34" s="8"/>
    </row>
    <row r="35" spans="1:14" s="3" customFormat="1" ht="18.75" x14ac:dyDescent="0.3">
      <c r="A35" s="32">
        <v>5</v>
      </c>
      <c r="B35" s="261"/>
      <c r="C35" s="32" t="s">
        <v>7</v>
      </c>
      <c r="D35" s="34">
        <v>1986</v>
      </c>
      <c r="E35" s="34" t="s">
        <v>12</v>
      </c>
      <c r="F35" s="8"/>
      <c r="G35" s="8"/>
      <c r="H35" s="9" t="s">
        <v>157</v>
      </c>
      <c r="I35" s="8">
        <v>1</v>
      </c>
      <c r="J35" s="35">
        <v>635</v>
      </c>
      <c r="K35" s="36">
        <v>635</v>
      </c>
      <c r="L35" s="53">
        <v>0</v>
      </c>
      <c r="M35" s="34"/>
      <c r="N35" s="8"/>
    </row>
    <row r="36" spans="1:14" s="3" customFormat="1" ht="19.5" thickBot="1" x14ac:dyDescent="0.35">
      <c r="A36" s="72">
        <v>6</v>
      </c>
      <c r="B36" s="261"/>
      <c r="C36" s="72" t="s">
        <v>146</v>
      </c>
      <c r="D36" s="41">
        <v>2003</v>
      </c>
      <c r="E36" s="41" t="s">
        <v>13</v>
      </c>
      <c r="F36" s="9"/>
      <c r="G36" s="9"/>
      <c r="H36" s="9" t="s">
        <v>157</v>
      </c>
      <c r="I36" s="9">
        <v>1</v>
      </c>
      <c r="J36" s="42">
        <v>60</v>
      </c>
      <c r="K36" s="43">
        <v>60</v>
      </c>
      <c r="L36" s="59">
        <v>0</v>
      </c>
      <c r="M36" s="34"/>
      <c r="N36" s="8"/>
    </row>
    <row r="37" spans="1:14" s="3" customFormat="1" ht="19.5" thickBot="1" x14ac:dyDescent="0.35">
      <c r="A37" s="175"/>
      <c r="B37" s="176"/>
      <c r="C37" s="177" t="s">
        <v>238</v>
      </c>
      <c r="D37" s="178"/>
      <c r="E37" s="46"/>
      <c r="F37" s="48"/>
      <c r="G37" s="48"/>
      <c r="H37" s="48"/>
      <c r="I37" s="73">
        <f>SUM(I31:I36)</f>
        <v>6</v>
      </c>
      <c r="J37" s="49">
        <f>SUM(J31:J36)</f>
        <v>5138</v>
      </c>
      <c r="K37" s="50">
        <f>SUM(K31:K36)</f>
        <v>5138</v>
      </c>
      <c r="L37" s="74">
        <f>SUM(L31:L36)</f>
        <v>0</v>
      </c>
      <c r="M37" s="75"/>
      <c r="N37" s="8"/>
    </row>
    <row r="38" spans="1:14" s="3" customFormat="1" ht="18.75" x14ac:dyDescent="0.3">
      <c r="A38" s="24">
        <v>1</v>
      </c>
      <c r="B38" s="261" t="s">
        <v>14</v>
      </c>
      <c r="C38" s="76" t="s">
        <v>15</v>
      </c>
      <c r="D38" s="26">
        <v>1986</v>
      </c>
      <c r="E38" s="26">
        <v>101630001</v>
      </c>
      <c r="F38" s="27"/>
      <c r="G38" s="27"/>
      <c r="H38" s="28" t="s">
        <v>157</v>
      </c>
      <c r="I38" s="27">
        <v>1</v>
      </c>
      <c r="J38" s="29">
        <v>86</v>
      </c>
      <c r="K38" s="30">
        <v>86</v>
      </c>
      <c r="L38" s="31">
        <f>J38-K38</f>
        <v>0</v>
      </c>
      <c r="M38" s="26"/>
      <c r="N38" s="27"/>
    </row>
    <row r="39" spans="1:14" s="3" customFormat="1" ht="18.75" x14ac:dyDescent="0.3">
      <c r="A39" s="32">
        <v>2</v>
      </c>
      <c r="B39" s="261"/>
      <c r="C39" s="77" t="s">
        <v>16</v>
      </c>
      <c r="D39" s="34">
        <v>1991</v>
      </c>
      <c r="E39" s="34">
        <v>101630002</v>
      </c>
      <c r="F39" s="8"/>
      <c r="G39" s="8"/>
      <c r="H39" s="9" t="s">
        <v>157</v>
      </c>
      <c r="I39" s="8">
        <v>1</v>
      </c>
      <c r="J39" s="35">
        <v>156</v>
      </c>
      <c r="K39" s="36">
        <v>156</v>
      </c>
      <c r="L39" s="31">
        <f t="shared" ref="L39:L45" si="1">J39-K39</f>
        <v>0</v>
      </c>
      <c r="M39" s="34"/>
      <c r="N39" s="8"/>
    </row>
    <row r="40" spans="1:14" s="3" customFormat="1" ht="18.75" x14ac:dyDescent="0.3">
      <c r="A40" s="32">
        <v>3</v>
      </c>
      <c r="B40" s="261"/>
      <c r="C40" s="77" t="s">
        <v>16</v>
      </c>
      <c r="D40" s="34">
        <v>1991</v>
      </c>
      <c r="E40" s="34">
        <v>101630003</v>
      </c>
      <c r="F40" s="8"/>
      <c r="G40" s="8"/>
      <c r="H40" s="9" t="s">
        <v>157</v>
      </c>
      <c r="I40" s="8">
        <v>1</v>
      </c>
      <c r="J40" s="35">
        <v>156</v>
      </c>
      <c r="K40" s="36">
        <v>156</v>
      </c>
      <c r="L40" s="31">
        <f t="shared" si="1"/>
        <v>0</v>
      </c>
      <c r="M40" s="34"/>
      <c r="N40" s="8"/>
    </row>
    <row r="41" spans="1:14" s="3" customFormat="1" ht="18.75" x14ac:dyDescent="0.3">
      <c r="A41" s="32">
        <v>4</v>
      </c>
      <c r="B41" s="261"/>
      <c r="C41" s="77" t="s">
        <v>16</v>
      </c>
      <c r="D41" s="34">
        <v>1991</v>
      </c>
      <c r="E41" s="34">
        <v>101630004</v>
      </c>
      <c r="F41" s="8"/>
      <c r="G41" s="8"/>
      <c r="H41" s="9" t="s">
        <v>157</v>
      </c>
      <c r="I41" s="8">
        <v>1</v>
      </c>
      <c r="J41" s="35">
        <v>156</v>
      </c>
      <c r="K41" s="36">
        <v>156</v>
      </c>
      <c r="L41" s="31">
        <f t="shared" si="1"/>
        <v>0</v>
      </c>
      <c r="M41" s="34"/>
      <c r="N41" s="8"/>
    </row>
    <row r="42" spans="1:14" s="3" customFormat="1" ht="18.75" x14ac:dyDescent="0.3">
      <c r="A42" s="32">
        <v>5</v>
      </c>
      <c r="B42" s="261"/>
      <c r="C42" s="77" t="s">
        <v>16</v>
      </c>
      <c r="D42" s="34">
        <v>1991</v>
      </c>
      <c r="E42" s="34">
        <v>101630005</v>
      </c>
      <c r="F42" s="8"/>
      <c r="G42" s="8"/>
      <c r="H42" s="9" t="s">
        <v>157</v>
      </c>
      <c r="I42" s="8">
        <v>1</v>
      </c>
      <c r="J42" s="35">
        <v>156</v>
      </c>
      <c r="K42" s="36">
        <v>156</v>
      </c>
      <c r="L42" s="31">
        <f t="shared" si="1"/>
        <v>0</v>
      </c>
      <c r="M42" s="34"/>
      <c r="N42" s="8"/>
    </row>
    <row r="43" spans="1:14" s="3" customFormat="1" ht="18.75" x14ac:dyDescent="0.3">
      <c r="A43" s="32">
        <v>6</v>
      </c>
      <c r="B43" s="261"/>
      <c r="C43" s="77" t="s">
        <v>16</v>
      </c>
      <c r="D43" s="34">
        <v>1991</v>
      </c>
      <c r="E43" s="34">
        <v>101630006</v>
      </c>
      <c r="F43" s="8"/>
      <c r="G43" s="8"/>
      <c r="H43" s="9" t="s">
        <v>157</v>
      </c>
      <c r="I43" s="8">
        <v>1</v>
      </c>
      <c r="J43" s="35">
        <v>156</v>
      </c>
      <c r="K43" s="36">
        <v>156</v>
      </c>
      <c r="L43" s="31">
        <f t="shared" si="1"/>
        <v>0</v>
      </c>
      <c r="M43" s="34"/>
      <c r="N43" s="8"/>
    </row>
    <row r="44" spans="1:14" s="3" customFormat="1" ht="18.75" x14ac:dyDescent="0.3">
      <c r="A44" s="32">
        <v>7</v>
      </c>
      <c r="B44" s="261"/>
      <c r="C44" s="77" t="s">
        <v>18</v>
      </c>
      <c r="D44" s="34">
        <v>1990</v>
      </c>
      <c r="E44" s="78">
        <v>101630007</v>
      </c>
      <c r="F44" s="15"/>
      <c r="G44" s="15"/>
      <c r="H44" s="9" t="s">
        <v>157</v>
      </c>
      <c r="I44" s="15">
        <v>1</v>
      </c>
      <c r="J44" s="36">
        <v>1042</v>
      </c>
      <c r="K44" s="36">
        <v>1042</v>
      </c>
      <c r="L44" s="31">
        <f t="shared" si="1"/>
        <v>0</v>
      </c>
      <c r="M44" s="34"/>
      <c r="N44" s="8"/>
    </row>
    <row r="45" spans="1:14" s="3" customFormat="1" ht="19.5" thickBot="1" x14ac:dyDescent="0.35">
      <c r="A45" s="39">
        <v>8</v>
      </c>
      <c r="B45" s="261"/>
      <c r="C45" s="40" t="s">
        <v>17</v>
      </c>
      <c r="D45" s="41">
        <v>1990</v>
      </c>
      <c r="E45" s="79">
        <v>101620008</v>
      </c>
      <c r="F45" s="80"/>
      <c r="G45" s="80"/>
      <c r="H45" s="9" t="s">
        <v>157</v>
      </c>
      <c r="I45" s="80">
        <v>1</v>
      </c>
      <c r="J45" s="43">
        <v>190</v>
      </c>
      <c r="K45" s="43">
        <v>190</v>
      </c>
      <c r="L45" s="81">
        <f t="shared" si="1"/>
        <v>0</v>
      </c>
      <c r="M45" s="8"/>
      <c r="N45" s="8"/>
    </row>
    <row r="46" spans="1:14" s="3" customFormat="1" ht="16.5" customHeight="1" thickBot="1" x14ac:dyDescent="0.35">
      <c r="A46" s="175"/>
      <c r="B46" s="176"/>
      <c r="C46" s="179" t="s">
        <v>239</v>
      </c>
      <c r="D46" s="82"/>
      <c r="E46" s="82"/>
      <c r="F46" s="73"/>
      <c r="G46" s="73"/>
      <c r="H46" s="73"/>
      <c r="I46" s="73">
        <f>SUM(I38:I45)</f>
        <v>8</v>
      </c>
      <c r="J46" s="49">
        <f>SUM(J38:J45)</f>
        <v>2098</v>
      </c>
      <c r="K46" s="50">
        <f>SUM(K38:K45)</f>
        <v>2098</v>
      </c>
      <c r="L46" s="83">
        <f>SUM(L38:L45)</f>
        <v>0</v>
      </c>
      <c r="M46" s="75"/>
      <c r="N46" s="8"/>
    </row>
    <row r="47" spans="1:14" s="3" customFormat="1" ht="19.5" thickBot="1" x14ac:dyDescent="0.35">
      <c r="A47" s="24">
        <v>1</v>
      </c>
      <c r="B47" s="261" t="s">
        <v>202</v>
      </c>
      <c r="C47" s="40" t="s">
        <v>19</v>
      </c>
      <c r="D47" s="84">
        <v>1996</v>
      </c>
      <c r="E47" s="85">
        <v>101710002</v>
      </c>
      <c r="F47" s="80"/>
      <c r="G47" s="80"/>
      <c r="H47" s="80" t="s">
        <v>157</v>
      </c>
      <c r="I47" s="80">
        <v>1</v>
      </c>
      <c r="J47" s="43">
        <v>1533</v>
      </c>
      <c r="K47" s="43">
        <v>1533</v>
      </c>
      <c r="L47" s="44">
        <f>J47-K47</f>
        <v>0</v>
      </c>
      <c r="M47" s="34"/>
      <c r="N47" s="8"/>
    </row>
    <row r="48" spans="1:14" s="3" customFormat="1" ht="19.5" thickBot="1" x14ac:dyDescent="0.35">
      <c r="A48" s="86"/>
      <c r="B48" s="262"/>
      <c r="C48" s="87" t="s">
        <v>240</v>
      </c>
      <c r="D48" s="88"/>
      <c r="E48" s="88"/>
      <c r="F48" s="89"/>
      <c r="G48" s="89"/>
      <c r="H48" s="89"/>
      <c r="I48" s="90">
        <v>1</v>
      </c>
      <c r="J48" s="91">
        <v>1533</v>
      </c>
      <c r="K48" s="91">
        <v>1533</v>
      </c>
      <c r="L48" s="92">
        <f>J48-K48</f>
        <v>0</v>
      </c>
      <c r="M48" s="93"/>
      <c r="N48" s="9"/>
    </row>
    <row r="49" spans="1:14" s="16" customFormat="1" ht="19.5" thickBot="1" x14ac:dyDescent="0.25">
      <c r="A49" s="263" t="s">
        <v>212</v>
      </c>
      <c r="B49" s="264"/>
      <c r="C49" s="264"/>
      <c r="D49" s="264"/>
      <c r="E49" s="264"/>
      <c r="F49" s="264"/>
      <c r="G49" s="264"/>
      <c r="H49" s="265"/>
      <c r="I49" s="94">
        <f>I16+I30+I37+I46+I48</f>
        <v>38</v>
      </c>
      <c r="J49" s="94">
        <f>J16+J30+J37+J46+J48</f>
        <v>159607.82</v>
      </c>
      <c r="K49" s="94">
        <f>K16+K30+K37+K46+K48</f>
        <v>142154.53</v>
      </c>
      <c r="L49" s="94">
        <f>L16+L30+L37+L46+L48</f>
        <v>17453.29</v>
      </c>
      <c r="M49" s="94"/>
      <c r="N49" s="94">
        <f>N16+N30+N37+N46+N48</f>
        <v>0</v>
      </c>
    </row>
    <row r="50" spans="1:14" ht="15" customHeight="1" x14ac:dyDescent="0.3">
      <c r="A50" s="24">
        <v>1</v>
      </c>
      <c r="B50" s="261" t="s">
        <v>20</v>
      </c>
      <c r="C50" s="25" t="s">
        <v>21</v>
      </c>
      <c r="D50" s="95"/>
      <c r="E50" s="96"/>
      <c r="F50" s="95"/>
      <c r="G50" s="95"/>
      <c r="H50" s="27" t="s">
        <v>157</v>
      </c>
      <c r="I50" s="95">
        <v>5</v>
      </c>
      <c r="J50" s="97">
        <v>220</v>
      </c>
      <c r="K50" s="98">
        <f>J50*50%</f>
        <v>110</v>
      </c>
      <c r="L50" s="98">
        <f>J50-K50</f>
        <v>110</v>
      </c>
      <c r="M50" s="95"/>
      <c r="N50" s="95"/>
    </row>
    <row r="51" spans="1:14" ht="18.75" x14ac:dyDescent="0.3">
      <c r="A51" s="32">
        <v>2</v>
      </c>
      <c r="B51" s="261"/>
      <c r="C51" s="33" t="s">
        <v>31</v>
      </c>
      <c r="D51" s="101"/>
      <c r="E51" s="102"/>
      <c r="F51" s="101"/>
      <c r="G51" s="101"/>
      <c r="H51" s="9" t="s">
        <v>157</v>
      </c>
      <c r="I51" s="103">
        <v>2</v>
      </c>
      <c r="J51" s="104">
        <v>74</v>
      </c>
      <c r="K51" s="98">
        <f t="shared" ref="K51:K114" si="2">J51*50%</f>
        <v>37</v>
      </c>
      <c r="L51" s="105">
        <f t="shared" ref="L51:L114" si="3">J51-K51</f>
        <v>37</v>
      </c>
      <c r="M51" s="101"/>
      <c r="N51" s="101"/>
    </row>
    <row r="52" spans="1:14" ht="18.75" x14ac:dyDescent="0.3">
      <c r="A52" s="32">
        <v>3</v>
      </c>
      <c r="B52" s="261"/>
      <c r="C52" s="33" t="s">
        <v>32</v>
      </c>
      <c r="D52" s="101"/>
      <c r="E52" s="102"/>
      <c r="F52" s="101"/>
      <c r="G52" s="101"/>
      <c r="H52" s="9" t="s">
        <v>157</v>
      </c>
      <c r="I52" s="103">
        <v>1</v>
      </c>
      <c r="J52" s="104">
        <v>20</v>
      </c>
      <c r="K52" s="98">
        <f t="shared" si="2"/>
        <v>10</v>
      </c>
      <c r="L52" s="105">
        <f t="shared" si="3"/>
        <v>10</v>
      </c>
      <c r="M52" s="101"/>
      <c r="N52" s="101"/>
    </row>
    <row r="53" spans="1:14" ht="18.75" x14ac:dyDescent="0.3">
      <c r="A53" s="32">
        <v>4</v>
      </c>
      <c r="B53" s="261"/>
      <c r="C53" s="33" t="s">
        <v>22</v>
      </c>
      <c r="D53" s="101"/>
      <c r="E53" s="102"/>
      <c r="F53" s="101"/>
      <c r="G53" s="101"/>
      <c r="H53" s="9" t="s">
        <v>157</v>
      </c>
      <c r="I53" s="103">
        <v>2</v>
      </c>
      <c r="J53" s="104">
        <v>60</v>
      </c>
      <c r="K53" s="98">
        <f t="shared" si="2"/>
        <v>30</v>
      </c>
      <c r="L53" s="105">
        <f t="shared" si="3"/>
        <v>30</v>
      </c>
      <c r="M53" s="101"/>
      <c r="N53" s="101"/>
    </row>
    <row r="54" spans="1:14" ht="18.75" x14ac:dyDescent="0.3">
      <c r="A54" s="32">
        <v>5</v>
      </c>
      <c r="B54" s="261"/>
      <c r="C54" s="33" t="s">
        <v>33</v>
      </c>
      <c r="D54" s="101"/>
      <c r="E54" s="102"/>
      <c r="F54" s="101"/>
      <c r="G54" s="101"/>
      <c r="H54" s="9" t="s">
        <v>157</v>
      </c>
      <c r="I54" s="103">
        <v>1</v>
      </c>
      <c r="J54" s="104">
        <v>100</v>
      </c>
      <c r="K54" s="98">
        <f t="shared" si="2"/>
        <v>50</v>
      </c>
      <c r="L54" s="105">
        <f t="shared" si="3"/>
        <v>50</v>
      </c>
      <c r="M54" s="101"/>
      <c r="N54" s="101"/>
    </row>
    <row r="55" spans="1:14" ht="18.75" x14ac:dyDescent="0.3">
      <c r="A55" s="32">
        <v>6</v>
      </c>
      <c r="B55" s="261"/>
      <c r="C55" s="33" t="s">
        <v>34</v>
      </c>
      <c r="D55" s="101"/>
      <c r="E55" s="102"/>
      <c r="F55" s="101"/>
      <c r="G55" s="101"/>
      <c r="H55" s="9" t="s">
        <v>157</v>
      </c>
      <c r="I55" s="103">
        <v>5</v>
      </c>
      <c r="J55" s="104">
        <v>56</v>
      </c>
      <c r="K55" s="98">
        <f t="shared" si="2"/>
        <v>28</v>
      </c>
      <c r="L55" s="105">
        <f t="shared" si="3"/>
        <v>28</v>
      </c>
      <c r="M55" s="101"/>
      <c r="N55" s="101"/>
    </row>
    <row r="56" spans="1:14" ht="18.75" x14ac:dyDescent="0.3">
      <c r="A56" s="32">
        <v>7</v>
      </c>
      <c r="B56" s="261"/>
      <c r="C56" s="33" t="s">
        <v>35</v>
      </c>
      <c r="D56" s="101"/>
      <c r="E56" s="102"/>
      <c r="F56" s="101"/>
      <c r="G56" s="101"/>
      <c r="H56" s="9" t="s">
        <v>157</v>
      </c>
      <c r="I56" s="103">
        <v>1</v>
      </c>
      <c r="J56" s="104">
        <v>6</v>
      </c>
      <c r="K56" s="98">
        <f t="shared" si="2"/>
        <v>3</v>
      </c>
      <c r="L56" s="105">
        <f t="shared" si="3"/>
        <v>3</v>
      </c>
      <c r="M56" s="101"/>
      <c r="N56" s="101"/>
    </row>
    <row r="57" spans="1:14" ht="18.75" x14ac:dyDescent="0.3">
      <c r="A57" s="32">
        <v>8</v>
      </c>
      <c r="B57" s="261"/>
      <c r="C57" s="33" t="s">
        <v>36</v>
      </c>
      <c r="D57" s="101"/>
      <c r="E57" s="102"/>
      <c r="F57" s="101"/>
      <c r="G57" s="101"/>
      <c r="H57" s="9" t="s">
        <v>157</v>
      </c>
      <c r="I57" s="101">
        <v>1</v>
      </c>
      <c r="J57" s="104">
        <v>13</v>
      </c>
      <c r="K57" s="98">
        <f t="shared" si="2"/>
        <v>6.5</v>
      </c>
      <c r="L57" s="105">
        <f t="shared" si="3"/>
        <v>6.5</v>
      </c>
      <c r="M57" s="101"/>
      <c r="N57" s="101"/>
    </row>
    <row r="58" spans="1:14" ht="18.75" x14ac:dyDescent="0.3">
      <c r="A58" s="32">
        <v>9</v>
      </c>
      <c r="B58" s="261"/>
      <c r="C58" s="33" t="s">
        <v>37</v>
      </c>
      <c r="D58" s="101"/>
      <c r="E58" s="102"/>
      <c r="F58" s="101"/>
      <c r="G58" s="101"/>
      <c r="H58" s="9" t="s">
        <v>157</v>
      </c>
      <c r="I58" s="103">
        <v>2</v>
      </c>
      <c r="J58" s="107">
        <v>20</v>
      </c>
      <c r="K58" s="98">
        <f t="shared" si="2"/>
        <v>10</v>
      </c>
      <c r="L58" s="105">
        <f t="shared" si="3"/>
        <v>10</v>
      </c>
      <c r="M58" s="101"/>
      <c r="N58" s="101"/>
    </row>
    <row r="59" spans="1:14" ht="18.75" x14ac:dyDescent="0.3">
      <c r="A59" s="32">
        <v>10</v>
      </c>
      <c r="B59" s="261"/>
      <c r="C59" s="33" t="s">
        <v>38</v>
      </c>
      <c r="D59" s="101"/>
      <c r="E59" s="102"/>
      <c r="F59" s="101"/>
      <c r="G59" s="101"/>
      <c r="H59" s="9" t="s">
        <v>157</v>
      </c>
      <c r="I59" s="103">
        <v>2</v>
      </c>
      <c r="J59" s="107">
        <v>200</v>
      </c>
      <c r="K59" s="98">
        <f t="shared" si="2"/>
        <v>100</v>
      </c>
      <c r="L59" s="105">
        <f t="shared" si="3"/>
        <v>100</v>
      </c>
      <c r="M59" s="101"/>
      <c r="N59" s="101"/>
    </row>
    <row r="60" spans="1:14" ht="18.75" x14ac:dyDescent="0.3">
      <c r="A60" s="32">
        <v>11</v>
      </c>
      <c r="B60" s="261"/>
      <c r="C60" s="33" t="s">
        <v>39</v>
      </c>
      <c r="D60" s="101"/>
      <c r="E60" s="102"/>
      <c r="F60" s="101"/>
      <c r="G60" s="101"/>
      <c r="H60" s="9" t="s">
        <v>157</v>
      </c>
      <c r="I60" s="103">
        <v>1</v>
      </c>
      <c r="J60" s="107">
        <v>100</v>
      </c>
      <c r="K60" s="98">
        <f t="shared" si="2"/>
        <v>50</v>
      </c>
      <c r="L60" s="105">
        <f t="shared" si="3"/>
        <v>50</v>
      </c>
      <c r="M60" s="101"/>
      <c r="N60" s="101"/>
    </row>
    <row r="61" spans="1:14" ht="18" customHeight="1" x14ac:dyDescent="0.3">
      <c r="A61" s="32">
        <v>12</v>
      </c>
      <c r="B61" s="271" t="s">
        <v>20</v>
      </c>
      <c r="C61" s="33" t="s">
        <v>40</v>
      </c>
      <c r="D61" s="101"/>
      <c r="E61" s="102"/>
      <c r="F61" s="101"/>
      <c r="G61" s="101"/>
      <c r="H61" s="9" t="s">
        <v>157</v>
      </c>
      <c r="I61" s="103">
        <v>2</v>
      </c>
      <c r="J61" s="104">
        <v>14</v>
      </c>
      <c r="K61" s="98">
        <f t="shared" si="2"/>
        <v>7</v>
      </c>
      <c r="L61" s="105">
        <f t="shared" si="3"/>
        <v>7</v>
      </c>
      <c r="M61" s="101"/>
      <c r="N61" s="101"/>
    </row>
    <row r="62" spans="1:14" ht="18.75" x14ac:dyDescent="0.3">
      <c r="A62" s="32">
        <v>13</v>
      </c>
      <c r="B62" s="271"/>
      <c r="C62" s="33" t="s">
        <v>41</v>
      </c>
      <c r="D62" s="101"/>
      <c r="E62" s="102"/>
      <c r="F62" s="101"/>
      <c r="G62" s="101"/>
      <c r="H62" s="9" t="s">
        <v>157</v>
      </c>
      <c r="I62" s="103">
        <v>16</v>
      </c>
      <c r="J62" s="104">
        <v>2560</v>
      </c>
      <c r="K62" s="98">
        <f t="shared" si="2"/>
        <v>1280</v>
      </c>
      <c r="L62" s="105">
        <f t="shared" si="3"/>
        <v>1280</v>
      </c>
      <c r="M62" s="101"/>
      <c r="N62" s="101"/>
    </row>
    <row r="63" spans="1:14" ht="18.75" x14ac:dyDescent="0.3">
      <c r="A63" s="32">
        <v>14</v>
      </c>
      <c r="B63" s="271"/>
      <c r="C63" s="33" t="s">
        <v>42</v>
      </c>
      <c r="D63" s="101"/>
      <c r="E63" s="102"/>
      <c r="F63" s="101"/>
      <c r="G63" s="101"/>
      <c r="H63" s="9" t="s">
        <v>157</v>
      </c>
      <c r="I63" s="103">
        <v>5</v>
      </c>
      <c r="J63" s="104">
        <v>150</v>
      </c>
      <c r="K63" s="98">
        <f t="shared" si="2"/>
        <v>75</v>
      </c>
      <c r="L63" s="105">
        <f t="shared" si="3"/>
        <v>75</v>
      </c>
      <c r="M63" s="101"/>
      <c r="N63" s="101"/>
    </row>
    <row r="64" spans="1:14" ht="18.75" x14ac:dyDescent="0.3">
      <c r="A64" s="32">
        <v>15</v>
      </c>
      <c r="B64" s="271"/>
      <c r="C64" s="33" t="s">
        <v>43</v>
      </c>
      <c r="D64" s="101"/>
      <c r="E64" s="102"/>
      <c r="F64" s="101"/>
      <c r="G64" s="101"/>
      <c r="H64" s="9" t="s">
        <v>157</v>
      </c>
      <c r="I64" s="103">
        <v>1</v>
      </c>
      <c r="J64" s="104">
        <v>173</v>
      </c>
      <c r="K64" s="98">
        <f t="shared" si="2"/>
        <v>86.5</v>
      </c>
      <c r="L64" s="105">
        <f t="shared" si="3"/>
        <v>86.5</v>
      </c>
      <c r="M64" s="101"/>
      <c r="N64" s="101"/>
    </row>
    <row r="65" spans="1:14" ht="18.75" x14ac:dyDescent="0.3">
      <c r="A65" s="32">
        <v>16</v>
      </c>
      <c r="B65" s="271"/>
      <c r="C65" s="108" t="s">
        <v>44</v>
      </c>
      <c r="D65" s="101"/>
      <c r="E65" s="102"/>
      <c r="F65" s="101"/>
      <c r="G65" s="101"/>
      <c r="H65" s="9" t="s">
        <v>157</v>
      </c>
      <c r="I65" s="103">
        <v>1</v>
      </c>
      <c r="J65" s="104">
        <v>37</v>
      </c>
      <c r="K65" s="98">
        <f t="shared" si="2"/>
        <v>18.5</v>
      </c>
      <c r="L65" s="105">
        <f t="shared" si="3"/>
        <v>18.5</v>
      </c>
      <c r="M65" s="101"/>
      <c r="N65" s="101"/>
    </row>
    <row r="66" spans="1:14" ht="18.75" x14ac:dyDescent="0.3">
      <c r="A66" s="32">
        <v>17</v>
      </c>
      <c r="B66" s="271"/>
      <c r="C66" s="108" t="s">
        <v>45</v>
      </c>
      <c r="D66" s="101"/>
      <c r="E66" s="102"/>
      <c r="F66" s="101"/>
      <c r="G66" s="101"/>
      <c r="H66" s="9" t="s">
        <v>157</v>
      </c>
      <c r="I66" s="103">
        <v>4</v>
      </c>
      <c r="J66" s="104">
        <v>80</v>
      </c>
      <c r="K66" s="98">
        <f t="shared" si="2"/>
        <v>40</v>
      </c>
      <c r="L66" s="105">
        <f t="shared" si="3"/>
        <v>40</v>
      </c>
      <c r="M66" s="101"/>
      <c r="N66" s="101"/>
    </row>
    <row r="67" spans="1:14" ht="18.75" x14ac:dyDescent="0.3">
      <c r="A67" s="32">
        <v>18</v>
      </c>
      <c r="B67" s="271"/>
      <c r="C67" s="109" t="s">
        <v>25</v>
      </c>
      <c r="D67" s="101"/>
      <c r="E67" s="102"/>
      <c r="F67" s="101"/>
      <c r="G67" s="101"/>
      <c r="H67" s="9" t="s">
        <v>157</v>
      </c>
      <c r="I67" s="103">
        <v>1</v>
      </c>
      <c r="J67" s="104">
        <v>121</v>
      </c>
      <c r="K67" s="98">
        <f t="shared" si="2"/>
        <v>60.5</v>
      </c>
      <c r="L67" s="105">
        <f t="shared" si="3"/>
        <v>60.5</v>
      </c>
      <c r="M67" s="101"/>
      <c r="N67" s="101"/>
    </row>
    <row r="68" spans="1:14" ht="18.75" x14ac:dyDescent="0.3">
      <c r="A68" s="32">
        <v>19</v>
      </c>
      <c r="B68" s="271"/>
      <c r="C68" s="110" t="s">
        <v>46</v>
      </c>
      <c r="D68" s="101"/>
      <c r="E68" s="102"/>
      <c r="F68" s="101"/>
      <c r="G68" s="101"/>
      <c r="H68" s="9" t="s">
        <v>157</v>
      </c>
      <c r="I68" s="103">
        <v>33.200000000000003</v>
      </c>
      <c r="J68" s="111">
        <v>520</v>
      </c>
      <c r="K68" s="98">
        <f t="shared" si="2"/>
        <v>260</v>
      </c>
      <c r="L68" s="105">
        <f t="shared" si="3"/>
        <v>260</v>
      </c>
      <c r="M68" s="101"/>
      <c r="N68" s="101"/>
    </row>
    <row r="69" spans="1:14" ht="18.75" x14ac:dyDescent="0.3">
      <c r="A69" s="32">
        <v>20</v>
      </c>
      <c r="B69" s="271"/>
      <c r="C69" s="108" t="s">
        <v>47</v>
      </c>
      <c r="D69" s="101"/>
      <c r="E69" s="102"/>
      <c r="F69" s="101"/>
      <c r="G69" s="101"/>
      <c r="H69" s="9" t="s">
        <v>157</v>
      </c>
      <c r="I69" s="103">
        <v>1</v>
      </c>
      <c r="J69" s="104">
        <v>35</v>
      </c>
      <c r="K69" s="98">
        <f t="shared" si="2"/>
        <v>17.5</v>
      </c>
      <c r="L69" s="105">
        <f t="shared" si="3"/>
        <v>17.5</v>
      </c>
      <c r="M69" s="101"/>
      <c r="N69" s="101"/>
    </row>
    <row r="70" spans="1:14" ht="18.75" x14ac:dyDescent="0.3">
      <c r="A70" s="32">
        <v>21</v>
      </c>
      <c r="B70" s="271"/>
      <c r="C70" s="108" t="s">
        <v>48</v>
      </c>
      <c r="D70" s="101"/>
      <c r="E70" s="102"/>
      <c r="F70" s="101"/>
      <c r="G70" s="101"/>
      <c r="H70" s="9" t="s">
        <v>157</v>
      </c>
      <c r="I70" s="103">
        <v>1</v>
      </c>
      <c r="J70" s="112">
        <v>54</v>
      </c>
      <c r="K70" s="98">
        <f t="shared" si="2"/>
        <v>27</v>
      </c>
      <c r="L70" s="105">
        <f t="shared" si="3"/>
        <v>27</v>
      </c>
      <c r="M70" s="101"/>
      <c r="N70" s="101"/>
    </row>
    <row r="71" spans="1:14" ht="18.75" x14ac:dyDescent="0.3">
      <c r="A71" s="32">
        <v>22</v>
      </c>
      <c r="B71" s="271"/>
      <c r="C71" s="108" t="s">
        <v>49</v>
      </c>
      <c r="D71" s="8"/>
      <c r="E71" s="113"/>
      <c r="F71" s="8"/>
      <c r="G71" s="8"/>
      <c r="H71" s="9" t="s">
        <v>157</v>
      </c>
      <c r="I71" s="114">
        <v>2</v>
      </c>
      <c r="J71" s="115">
        <v>1150</v>
      </c>
      <c r="K71" s="98">
        <f t="shared" si="2"/>
        <v>575</v>
      </c>
      <c r="L71" s="105">
        <f t="shared" si="3"/>
        <v>575</v>
      </c>
      <c r="M71" s="8"/>
      <c r="N71" s="8"/>
    </row>
    <row r="72" spans="1:14" ht="18.75" x14ac:dyDescent="0.3">
      <c r="A72" s="32">
        <v>23</v>
      </c>
      <c r="B72" s="271"/>
      <c r="C72" s="116" t="s">
        <v>50</v>
      </c>
      <c r="D72" s="117"/>
      <c r="E72" s="113"/>
      <c r="F72" s="8"/>
      <c r="G72" s="8"/>
      <c r="H72" s="9" t="s">
        <v>157</v>
      </c>
      <c r="I72" s="114">
        <v>1</v>
      </c>
      <c r="J72" s="118">
        <v>300</v>
      </c>
      <c r="K72" s="98">
        <f t="shared" si="2"/>
        <v>150</v>
      </c>
      <c r="L72" s="105">
        <f t="shared" si="3"/>
        <v>150</v>
      </c>
      <c r="M72" s="8"/>
      <c r="N72" s="8"/>
    </row>
    <row r="73" spans="1:14" ht="18.75" x14ac:dyDescent="0.3">
      <c r="A73" s="32">
        <v>24</v>
      </c>
      <c r="B73" s="271"/>
      <c r="C73" s="116" t="s">
        <v>51</v>
      </c>
      <c r="D73" s="117"/>
      <c r="E73" s="113"/>
      <c r="F73" s="8"/>
      <c r="G73" s="8"/>
      <c r="H73" s="9" t="s">
        <v>157</v>
      </c>
      <c r="I73" s="114">
        <v>1</v>
      </c>
      <c r="J73" s="118">
        <v>180</v>
      </c>
      <c r="K73" s="98">
        <f t="shared" si="2"/>
        <v>90</v>
      </c>
      <c r="L73" s="105">
        <f t="shared" si="3"/>
        <v>90</v>
      </c>
      <c r="M73" s="8"/>
      <c r="N73" s="8"/>
    </row>
    <row r="74" spans="1:14" ht="18.75" x14ac:dyDescent="0.3">
      <c r="A74" s="32">
        <v>25</v>
      </c>
      <c r="B74" s="271"/>
      <c r="C74" s="116" t="s">
        <v>52</v>
      </c>
      <c r="D74" s="119"/>
      <c r="E74" s="113"/>
      <c r="F74" s="8"/>
      <c r="G74" s="8"/>
      <c r="H74" s="9" t="s">
        <v>157</v>
      </c>
      <c r="I74" s="114">
        <v>1</v>
      </c>
      <c r="J74" s="118">
        <v>50</v>
      </c>
      <c r="K74" s="98">
        <f t="shared" si="2"/>
        <v>25</v>
      </c>
      <c r="L74" s="105">
        <f t="shared" si="3"/>
        <v>25</v>
      </c>
      <c r="M74" s="8"/>
      <c r="N74" s="8"/>
    </row>
    <row r="75" spans="1:14" ht="18.75" x14ac:dyDescent="0.3">
      <c r="A75" s="32">
        <v>26</v>
      </c>
      <c r="B75" s="271"/>
      <c r="C75" s="116" t="s">
        <v>28</v>
      </c>
      <c r="D75" s="119"/>
      <c r="E75" s="113"/>
      <c r="F75" s="8"/>
      <c r="G75" s="8"/>
      <c r="H75" s="9" t="s">
        <v>157</v>
      </c>
      <c r="I75" s="114">
        <v>1</v>
      </c>
      <c r="J75" s="118">
        <v>250</v>
      </c>
      <c r="K75" s="98">
        <f t="shared" si="2"/>
        <v>125</v>
      </c>
      <c r="L75" s="105">
        <f t="shared" si="3"/>
        <v>125</v>
      </c>
      <c r="M75" s="8"/>
      <c r="N75" s="8"/>
    </row>
    <row r="76" spans="1:14" ht="18.75" x14ac:dyDescent="0.3">
      <c r="A76" s="32">
        <v>27</v>
      </c>
      <c r="B76" s="271"/>
      <c r="C76" s="116" t="s">
        <v>26</v>
      </c>
      <c r="D76" s="113"/>
      <c r="E76" s="113"/>
      <c r="F76" s="8"/>
      <c r="G76" s="8"/>
      <c r="H76" s="9" t="s">
        <v>157</v>
      </c>
      <c r="I76" s="114">
        <v>1</v>
      </c>
      <c r="J76" s="118">
        <v>250</v>
      </c>
      <c r="K76" s="98">
        <f t="shared" si="2"/>
        <v>125</v>
      </c>
      <c r="L76" s="105">
        <f t="shared" si="3"/>
        <v>125</v>
      </c>
      <c r="M76" s="8"/>
      <c r="N76" s="8"/>
    </row>
    <row r="77" spans="1:14" ht="18.75" x14ac:dyDescent="0.3">
      <c r="A77" s="32">
        <v>28</v>
      </c>
      <c r="B77" s="271"/>
      <c r="C77" s="116" t="s">
        <v>27</v>
      </c>
      <c r="D77" s="120"/>
      <c r="E77" s="102"/>
      <c r="F77" s="101"/>
      <c r="G77" s="101"/>
      <c r="H77" s="9" t="s">
        <v>157</v>
      </c>
      <c r="I77" s="103">
        <v>1</v>
      </c>
      <c r="J77" s="107">
        <v>50</v>
      </c>
      <c r="K77" s="98">
        <f t="shared" si="2"/>
        <v>25</v>
      </c>
      <c r="L77" s="105">
        <f t="shared" si="3"/>
        <v>25</v>
      </c>
      <c r="M77" s="101"/>
      <c r="N77" s="101"/>
    </row>
    <row r="78" spans="1:14" ht="18.75" x14ac:dyDescent="0.3">
      <c r="A78" s="32">
        <v>29</v>
      </c>
      <c r="B78" s="271"/>
      <c r="C78" s="116" t="s">
        <v>53</v>
      </c>
      <c r="D78" s="113"/>
      <c r="E78" s="113"/>
      <c r="F78" s="8"/>
      <c r="G78" s="8"/>
      <c r="H78" s="9" t="s">
        <v>157</v>
      </c>
      <c r="I78" s="114">
        <v>2</v>
      </c>
      <c r="J78" s="118">
        <v>320</v>
      </c>
      <c r="K78" s="98">
        <f t="shared" si="2"/>
        <v>160</v>
      </c>
      <c r="L78" s="105">
        <f t="shared" si="3"/>
        <v>160</v>
      </c>
      <c r="M78" s="8"/>
      <c r="N78" s="8"/>
    </row>
    <row r="79" spans="1:14" ht="18.75" x14ac:dyDescent="0.3">
      <c r="A79" s="32">
        <v>30</v>
      </c>
      <c r="B79" s="271"/>
      <c r="C79" s="116" t="s">
        <v>54</v>
      </c>
      <c r="D79" s="113"/>
      <c r="E79" s="121"/>
      <c r="F79" s="8"/>
      <c r="G79" s="8"/>
      <c r="H79" s="9" t="s">
        <v>157</v>
      </c>
      <c r="I79" s="114">
        <v>8</v>
      </c>
      <c r="J79" s="122">
        <v>112</v>
      </c>
      <c r="K79" s="98">
        <f t="shared" si="2"/>
        <v>56</v>
      </c>
      <c r="L79" s="105">
        <f t="shared" si="3"/>
        <v>56</v>
      </c>
      <c r="M79" s="8"/>
      <c r="N79" s="8"/>
    </row>
    <row r="80" spans="1:14" ht="18.75" x14ac:dyDescent="0.3">
      <c r="A80" s="32">
        <v>31</v>
      </c>
      <c r="B80" s="271"/>
      <c r="C80" s="116" t="s">
        <v>23</v>
      </c>
      <c r="D80" s="123"/>
      <c r="E80" s="124"/>
      <c r="F80" s="8"/>
      <c r="G80" s="8"/>
      <c r="H80" s="9" t="s">
        <v>157</v>
      </c>
      <c r="I80" s="114">
        <v>5</v>
      </c>
      <c r="J80" s="122">
        <v>500</v>
      </c>
      <c r="K80" s="98">
        <f t="shared" si="2"/>
        <v>250</v>
      </c>
      <c r="L80" s="105">
        <f t="shared" si="3"/>
        <v>250</v>
      </c>
      <c r="M80" s="8"/>
      <c r="N80" s="8"/>
    </row>
    <row r="81" spans="1:14" ht="18.75" x14ac:dyDescent="0.3">
      <c r="A81" s="32">
        <v>32</v>
      </c>
      <c r="B81" s="271"/>
      <c r="C81" s="116" t="s">
        <v>49</v>
      </c>
      <c r="D81" s="8"/>
      <c r="E81" s="8"/>
      <c r="F81" s="8"/>
      <c r="G81" s="8"/>
      <c r="H81" s="9" t="s">
        <v>157</v>
      </c>
      <c r="I81" s="114">
        <v>1</v>
      </c>
      <c r="J81" s="115">
        <v>575</v>
      </c>
      <c r="K81" s="98">
        <f t="shared" si="2"/>
        <v>287.5</v>
      </c>
      <c r="L81" s="105">
        <f t="shared" si="3"/>
        <v>287.5</v>
      </c>
      <c r="M81" s="8"/>
      <c r="N81" s="8"/>
    </row>
    <row r="82" spans="1:14" ht="18.75" x14ac:dyDescent="0.3">
      <c r="A82" s="32">
        <v>33</v>
      </c>
      <c r="B82" s="271"/>
      <c r="C82" s="116" t="s">
        <v>55</v>
      </c>
      <c r="D82" s="8"/>
      <c r="E82" s="8"/>
      <c r="F82" s="8"/>
      <c r="G82" s="8"/>
      <c r="H82" s="9" t="s">
        <v>157</v>
      </c>
      <c r="I82" s="114">
        <v>1</v>
      </c>
      <c r="J82" s="115">
        <v>300</v>
      </c>
      <c r="K82" s="98">
        <f t="shared" si="2"/>
        <v>150</v>
      </c>
      <c r="L82" s="105">
        <f t="shared" si="3"/>
        <v>150</v>
      </c>
      <c r="M82" s="8"/>
      <c r="N82" s="8"/>
    </row>
    <row r="83" spans="1:14" ht="18.75" x14ac:dyDescent="0.3">
      <c r="A83" s="32">
        <v>34</v>
      </c>
      <c r="B83" s="271"/>
      <c r="C83" s="116" t="s">
        <v>52</v>
      </c>
      <c r="D83" s="113"/>
      <c r="E83" s="121"/>
      <c r="F83" s="8"/>
      <c r="G83" s="8"/>
      <c r="H83" s="9" t="s">
        <v>157</v>
      </c>
      <c r="I83" s="114">
        <v>1</v>
      </c>
      <c r="J83" s="122">
        <v>50</v>
      </c>
      <c r="K83" s="98">
        <f t="shared" si="2"/>
        <v>25</v>
      </c>
      <c r="L83" s="105">
        <f t="shared" si="3"/>
        <v>25</v>
      </c>
      <c r="M83" s="8"/>
      <c r="N83" s="8"/>
    </row>
    <row r="84" spans="1:14" ht="18.75" x14ac:dyDescent="0.3">
      <c r="A84" s="32">
        <v>35</v>
      </c>
      <c r="B84" s="271"/>
      <c r="C84" s="116" t="s">
        <v>56</v>
      </c>
      <c r="D84" s="113"/>
      <c r="E84" s="121"/>
      <c r="F84" s="8"/>
      <c r="G84" s="8"/>
      <c r="H84" s="9" t="s">
        <v>157</v>
      </c>
      <c r="I84" s="114">
        <v>1</v>
      </c>
      <c r="J84" s="122">
        <v>180</v>
      </c>
      <c r="K84" s="98">
        <f t="shared" si="2"/>
        <v>90</v>
      </c>
      <c r="L84" s="105">
        <f t="shared" si="3"/>
        <v>90</v>
      </c>
      <c r="M84" s="8"/>
      <c r="N84" s="8"/>
    </row>
    <row r="85" spans="1:14" ht="18.75" x14ac:dyDescent="0.3">
      <c r="A85" s="32">
        <v>36</v>
      </c>
      <c r="B85" s="271"/>
      <c r="C85" s="116" t="s">
        <v>57</v>
      </c>
      <c r="D85" s="113"/>
      <c r="E85" s="121"/>
      <c r="F85" s="8"/>
      <c r="G85" s="8"/>
      <c r="H85" s="9" t="s">
        <v>157</v>
      </c>
      <c r="I85" s="114">
        <v>1</v>
      </c>
      <c r="J85" s="122">
        <v>122</v>
      </c>
      <c r="K85" s="98">
        <f t="shared" si="2"/>
        <v>61</v>
      </c>
      <c r="L85" s="105">
        <f t="shared" si="3"/>
        <v>61</v>
      </c>
      <c r="M85" s="8"/>
      <c r="N85" s="8"/>
    </row>
    <row r="86" spans="1:14" ht="18.75" x14ac:dyDescent="0.3">
      <c r="A86" s="32">
        <v>37</v>
      </c>
      <c r="B86" s="271"/>
      <c r="C86" s="116" t="s">
        <v>24</v>
      </c>
      <c r="D86" s="113"/>
      <c r="E86" s="121"/>
      <c r="F86" s="8"/>
      <c r="G86" s="8"/>
      <c r="H86" s="9" t="s">
        <v>157</v>
      </c>
      <c r="I86" s="114">
        <v>1</v>
      </c>
      <c r="J86" s="122">
        <v>65</v>
      </c>
      <c r="K86" s="98">
        <f t="shared" si="2"/>
        <v>32.5</v>
      </c>
      <c r="L86" s="105">
        <f t="shared" si="3"/>
        <v>32.5</v>
      </c>
      <c r="M86" s="8"/>
      <c r="N86" s="8"/>
    </row>
    <row r="87" spans="1:14" ht="18.75" x14ac:dyDescent="0.3">
      <c r="A87" s="32">
        <v>38</v>
      </c>
      <c r="B87" s="271"/>
      <c r="C87" s="116" t="s">
        <v>32</v>
      </c>
      <c r="D87" s="113"/>
      <c r="E87" s="121"/>
      <c r="F87" s="8"/>
      <c r="G87" s="8"/>
      <c r="H87" s="9" t="s">
        <v>157</v>
      </c>
      <c r="I87" s="114">
        <v>1</v>
      </c>
      <c r="J87" s="122">
        <v>40</v>
      </c>
      <c r="K87" s="98">
        <f t="shared" si="2"/>
        <v>20</v>
      </c>
      <c r="L87" s="105">
        <f t="shared" si="3"/>
        <v>20</v>
      </c>
      <c r="M87" s="8"/>
      <c r="N87" s="8"/>
    </row>
    <row r="88" spans="1:14" ht="18.75" x14ac:dyDescent="0.3">
      <c r="A88" s="32">
        <v>39</v>
      </c>
      <c r="B88" s="271"/>
      <c r="C88" s="116" t="s">
        <v>58</v>
      </c>
      <c r="D88" s="113"/>
      <c r="E88" s="121"/>
      <c r="F88" s="8"/>
      <c r="G88" s="8"/>
      <c r="H88" s="9" t="s">
        <v>157</v>
      </c>
      <c r="I88" s="114">
        <v>1</v>
      </c>
      <c r="J88" s="122">
        <v>3</v>
      </c>
      <c r="K88" s="98">
        <f t="shared" si="2"/>
        <v>1.5</v>
      </c>
      <c r="L88" s="105">
        <f t="shared" si="3"/>
        <v>1.5</v>
      </c>
      <c r="M88" s="8"/>
      <c r="N88" s="8"/>
    </row>
    <row r="89" spans="1:14" ht="18.75" x14ac:dyDescent="0.3">
      <c r="A89" s="32">
        <v>40</v>
      </c>
      <c r="B89" s="271"/>
      <c r="C89" s="116" t="s">
        <v>59</v>
      </c>
      <c r="D89" s="113"/>
      <c r="E89" s="121"/>
      <c r="F89" s="8"/>
      <c r="G89" s="8"/>
      <c r="H89" s="9" t="s">
        <v>157</v>
      </c>
      <c r="I89" s="8">
        <v>2</v>
      </c>
      <c r="J89" s="122">
        <v>8</v>
      </c>
      <c r="K89" s="98">
        <f t="shared" si="2"/>
        <v>4</v>
      </c>
      <c r="L89" s="105">
        <f t="shared" si="3"/>
        <v>4</v>
      </c>
      <c r="M89" s="8"/>
      <c r="N89" s="8"/>
    </row>
    <row r="90" spans="1:14" ht="18.75" x14ac:dyDescent="0.3">
      <c r="A90" s="32">
        <v>41</v>
      </c>
      <c r="B90" s="271"/>
      <c r="C90" s="116" t="s">
        <v>60</v>
      </c>
      <c r="D90" s="125"/>
      <c r="E90" s="121"/>
      <c r="F90" s="8"/>
      <c r="G90" s="8"/>
      <c r="H90" s="9" t="s">
        <v>157</v>
      </c>
      <c r="I90" s="27">
        <v>2</v>
      </c>
      <c r="J90" s="122">
        <v>120</v>
      </c>
      <c r="K90" s="98">
        <f t="shared" si="2"/>
        <v>60</v>
      </c>
      <c r="L90" s="105">
        <f t="shared" si="3"/>
        <v>60</v>
      </c>
      <c r="M90" s="8"/>
      <c r="N90" s="8"/>
    </row>
    <row r="91" spans="1:14" ht="18.75" x14ac:dyDescent="0.3">
      <c r="A91" s="32">
        <v>42</v>
      </c>
      <c r="B91" s="271"/>
      <c r="C91" s="116" t="s">
        <v>61</v>
      </c>
      <c r="D91" s="125"/>
      <c r="E91" s="121"/>
      <c r="F91" s="8"/>
      <c r="G91" s="8"/>
      <c r="H91" s="9" t="s">
        <v>157</v>
      </c>
      <c r="I91" s="8">
        <v>100</v>
      </c>
      <c r="J91" s="122">
        <v>1300</v>
      </c>
      <c r="K91" s="98">
        <f t="shared" si="2"/>
        <v>650</v>
      </c>
      <c r="L91" s="105">
        <f t="shared" si="3"/>
        <v>650</v>
      </c>
      <c r="M91" s="8"/>
      <c r="N91" s="8"/>
    </row>
    <row r="92" spans="1:14" ht="18.75" x14ac:dyDescent="0.3">
      <c r="A92" s="32">
        <v>43</v>
      </c>
      <c r="B92" s="271"/>
      <c r="C92" s="116" t="s">
        <v>62</v>
      </c>
      <c r="D92" s="125"/>
      <c r="E92" s="121"/>
      <c r="F92" s="8"/>
      <c r="G92" s="8"/>
      <c r="H92" s="9" t="s">
        <v>157</v>
      </c>
      <c r="I92" s="8">
        <v>1</v>
      </c>
      <c r="J92" s="122">
        <v>330</v>
      </c>
      <c r="K92" s="98">
        <f t="shared" si="2"/>
        <v>165</v>
      </c>
      <c r="L92" s="105">
        <f t="shared" si="3"/>
        <v>165</v>
      </c>
      <c r="M92" s="8"/>
      <c r="N92" s="8"/>
    </row>
    <row r="93" spans="1:14" ht="18.75" x14ac:dyDescent="0.3">
      <c r="A93" s="32">
        <v>44</v>
      </c>
      <c r="B93" s="271"/>
      <c r="C93" s="116" t="s">
        <v>63</v>
      </c>
      <c r="D93" s="125"/>
      <c r="E93" s="121"/>
      <c r="F93" s="8"/>
      <c r="G93" s="8"/>
      <c r="H93" s="9" t="s">
        <v>157</v>
      </c>
      <c r="I93" s="8">
        <v>2</v>
      </c>
      <c r="J93" s="122">
        <v>8000</v>
      </c>
      <c r="K93" s="98">
        <f t="shared" si="2"/>
        <v>4000</v>
      </c>
      <c r="L93" s="105">
        <f t="shared" si="3"/>
        <v>4000</v>
      </c>
      <c r="M93" s="8"/>
      <c r="N93" s="8"/>
    </row>
    <row r="94" spans="1:14" ht="18.75" x14ac:dyDescent="0.3">
      <c r="A94" s="32">
        <v>45</v>
      </c>
      <c r="B94" s="271"/>
      <c r="C94" s="116" t="s">
        <v>64</v>
      </c>
      <c r="D94" s="125"/>
      <c r="E94" s="121"/>
      <c r="F94" s="8"/>
      <c r="G94" s="8"/>
      <c r="H94" s="9" t="s">
        <v>157</v>
      </c>
      <c r="I94" s="8">
        <v>10</v>
      </c>
      <c r="J94" s="122">
        <v>300</v>
      </c>
      <c r="K94" s="98">
        <f t="shared" si="2"/>
        <v>150</v>
      </c>
      <c r="L94" s="105">
        <f t="shared" si="3"/>
        <v>150</v>
      </c>
      <c r="M94" s="8"/>
      <c r="N94" s="8"/>
    </row>
    <row r="95" spans="1:14" ht="18.75" x14ac:dyDescent="0.3">
      <c r="A95" s="32">
        <v>46</v>
      </c>
      <c r="B95" s="271"/>
      <c r="C95" s="116" t="s">
        <v>65</v>
      </c>
      <c r="D95" s="125"/>
      <c r="E95" s="121"/>
      <c r="F95" s="8"/>
      <c r="G95" s="8"/>
      <c r="H95" s="9" t="s">
        <v>157</v>
      </c>
      <c r="I95" s="8">
        <v>3</v>
      </c>
      <c r="J95" s="122">
        <v>1200</v>
      </c>
      <c r="K95" s="98">
        <f t="shared" si="2"/>
        <v>600</v>
      </c>
      <c r="L95" s="105">
        <f t="shared" si="3"/>
        <v>600</v>
      </c>
      <c r="M95" s="8"/>
      <c r="N95" s="8"/>
    </row>
    <row r="96" spans="1:14" ht="18.75" x14ac:dyDescent="0.3">
      <c r="A96" s="32">
        <v>47</v>
      </c>
      <c r="B96" s="271"/>
      <c r="C96" s="116" t="s">
        <v>66</v>
      </c>
      <c r="D96" s="125"/>
      <c r="E96" s="121"/>
      <c r="F96" s="8"/>
      <c r="G96" s="8"/>
      <c r="H96" s="9" t="s">
        <v>157</v>
      </c>
      <c r="I96" s="8">
        <v>2</v>
      </c>
      <c r="J96" s="122">
        <v>1650</v>
      </c>
      <c r="K96" s="98">
        <f t="shared" si="2"/>
        <v>825</v>
      </c>
      <c r="L96" s="105">
        <f t="shared" si="3"/>
        <v>825</v>
      </c>
      <c r="M96" s="8"/>
      <c r="N96" s="8"/>
    </row>
    <row r="97" spans="1:14" ht="18.75" x14ac:dyDescent="0.3">
      <c r="A97" s="32">
        <v>48</v>
      </c>
      <c r="B97" s="271"/>
      <c r="C97" s="116" t="s">
        <v>67</v>
      </c>
      <c r="D97" s="125"/>
      <c r="E97" s="121"/>
      <c r="F97" s="8"/>
      <c r="G97" s="8"/>
      <c r="H97" s="9" t="s">
        <v>157</v>
      </c>
      <c r="I97" s="8">
        <v>10</v>
      </c>
      <c r="J97" s="122">
        <v>30</v>
      </c>
      <c r="K97" s="98">
        <f t="shared" si="2"/>
        <v>15</v>
      </c>
      <c r="L97" s="105">
        <f t="shared" si="3"/>
        <v>15</v>
      </c>
      <c r="M97" s="8"/>
      <c r="N97" s="8"/>
    </row>
    <row r="98" spans="1:14" ht="18.75" x14ac:dyDescent="0.3">
      <c r="A98" s="32">
        <v>49</v>
      </c>
      <c r="B98" s="271"/>
      <c r="C98" s="116" t="s">
        <v>68</v>
      </c>
      <c r="D98" s="126"/>
      <c r="E98" s="121"/>
      <c r="F98" s="8"/>
      <c r="G98" s="8"/>
      <c r="H98" s="9" t="s">
        <v>157</v>
      </c>
      <c r="I98" s="8">
        <v>1</v>
      </c>
      <c r="J98" s="122">
        <v>2405</v>
      </c>
      <c r="K98" s="98">
        <f t="shared" si="2"/>
        <v>1202.5</v>
      </c>
      <c r="L98" s="105">
        <f t="shared" si="3"/>
        <v>1202.5</v>
      </c>
      <c r="M98" s="8"/>
      <c r="N98" s="8"/>
    </row>
    <row r="99" spans="1:14" ht="18.75" x14ac:dyDescent="0.3">
      <c r="A99" s="32">
        <v>50</v>
      </c>
      <c r="B99" s="271"/>
      <c r="C99" s="116" t="s">
        <v>193</v>
      </c>
      <c r="D99" s="126"/>
      <c r="E99" s="121"/>
      <c r="F99" s="8"/>
      <c r="G99" s="8"/>
      <c r="H99" s="9" t="s">
        <v>157</v>
      </c>
      <c r="I99" s="8">
        <v>1</v>
      </c>
      <c r="J99" s="122">
        <v>140</v>
      </c>
      <c r="K99" s="98">
        <v>70</v>
      </c>
      <c r="L99" s="105">
        <f t="shared" si="3"/>
        <v>70</v>
      </c>
      <c r="M99" s="8"/>
      <c r="N99" s="8"/>
    </row>
    <row r="100" spans="1:14" ht="18.75" x14ac:dyDescent="0.3">
      <c r="A100" s="32">
        <v>51</v>
      </c>
      <c r="B100" s="271"/>
      <c r="C100" s="116" t="s">
        <v>69</v>
      </c>
      <c r="D100" s="127"/>
      <c r="E100" s="121"/>
      <c r="F100" s="38"/>
      <c r="G100" s="38"/>
      <c r="H100" s="9" t="s">
        <v>157</v>
      </c>
      <c r="I100" s="128">
        <v>1</v>
      </c>
      <c r="J100" s="129">
        <v>360</v>
      </c>
      <c r="K100" s="98">
        <f t="shared" si="2"/>
        <v>180</v>
      </c>
      <c r="L100" s="105">
        <f t="shared" si="3"/>
        <v>180</v>
      </c>
      <c r="M100" s="38"/>
      <c r="N100" s="38"/>
    </row>
    <row r="101" spans="1:14" ht="18.75" x14ac:dyDescent="0.3">
      <c r="A101" s="32">
        <v>52</v>
      </c>
      <c r="B101" s="271"/>
      <c r="C101" s="116" t="s">
        <v>70</v>
      </c>
      <c r="D101" s="130"/>
      <c r="E101" s="131"/>
      <c r="F101" s="101"/>
      <c r="G101" s="101"/>
      <c r="H101" s="9" t="s">
        <v>157</v>
      </c>
      <c r="I101" s="114">
        <v>8</v>
      </c>
      <c r="J101" s="132">
        <v>4000</v>
      </c>
      <c r="K101" s="98">
        <f t="shared" si="2"/>
        <v>2000</v>
      </c>
      <c r="L101" s="105">
        <f t="shared" si="3"/>
        <v>2000</v>
      </c>
      <c r="M101" s="101"/>
      <c r="N101" s="101"/>
    </row>
    <row r="102" spans="1:14" ht="18.75" x14ac:dyDescent="0.3">
      <c r="A102" s="32">
        <v>53</v>
      </c>
      <c r="B102" s="271"/>
      <c r="C102" s="116" t="s">
        <v>71</v>
      </c>
      <c r="D102" s="130"/>
      <c r="E102" s="131"/>
      <c r="F102" s="101"/>
      <c r="G102" s="101"/>
      <c r="H102" s="9" t="s">
        <v>157</v>
      </c>
      <c r="I102" s="8">
        <v>2</v>
      </c>
      <c r="J102" s="132">
        <v>140</v>
      </c>
      <c r="K102" s="98">
        <f t="shared" si="2"/>
        <v>70</v>
      </c>
      <c r="L102" s="105">
        <f t="shared" si="3"/>
        <v>70</v>
      </c>
      <c r="M102" s="101"/>
      <c r="N102" s="101"/>
    </row>
    <row r="103" spans="1:14" ht="18.75" x14ac:dyDescent="0.3">
      <c r="A103" s="32">
        <v>54</v>
      </c>
      <c r="B103" s="271"/>
      <c r="C103" s="116" t="s">
        <v>72</v>
      </c>
      <c r="D103" s="130"/>
      <c r="E103" s="131"/>
      <c r="F103" s="101"/>
      <c r="G103" s="101"/>
      <c r="H103" s="9" t="s">
        <v>157</v>
      </c>
      <c r="I103" s="101">
        <v>1</v>
      </c>
      <c r="J103" s="132">
        <v>390</v>
      </c>
      <c r="K103" s="98">
        <f t="shared" si="2"/>
        <v>195</v>
      </c>
      <c r="L103" s="105">
        <f t="shared" si="3"/>
        <v>195</v>
      </c>
      <c r="M103" s="101"/>
      <c r="N103" s="101"/>
    </row>
    <row r="104" spans="1:14" ht="18.75" x14ac:dyDescent="0.3">
      <c r="A104" s="32">
        <v>55</v>
      </c>
      <c r="B104" s="271"/>
      <c r="C104" s="116" t="s">
        <v>73</v>
      </c>
      <c r="D104" s="130"/>
      <c r="E104" s="131"/>
      <c r="F104" s="101"/>
      <c r="G104" s="101"/>
      <c r="H104" s="9" t="s">
        <v>157</v>
      </c>
      <c r="I104" s="101">
        <v>2</v>
      </c>
      <c r="J104" s="132">
        <v>699</v>
      </c>
      <c r="K104" s="98">
        <f t="shared" si="2"/>
        <v>349.5</v>
      </c>
      <c r="L104" s="105">
        <f t="shared" si="3"/>
        <v>349.5</v>
      </c>
      <c r="M104" s="101"/>
      <c r="N104" s="101"/>
    </row>
    <row r="105" spans="1:14" ht="18.75" x14ac:dyDescent="0.3">
      <c r="A105" s="32">
        <v>56</v>
      </c>
      <c r="B105" s="271"/>
      <c r="C105" s="116" t="s">
        <v>74</v>
      </c>
      <c r="D105" s="127"/>
      <c r="E105" s="121"/>
      <c r="F105" s="8"/>
      <c r="G105" s="8"/>
      <c r="H105" s="9" t="s">
        <v>157</v>
      </c>
      <c r="I105" s="8">
        <v>20</v>
      </c>
      <c r="J105" s="129">
        <v>60</v>
      </c>
      <c r="K105" s="98">
        <f t="shared" si="2"/>
        <v>30</v>
      </c>
      <c r="L105" s="105">
        <f t="shared" si="3"/>
        <v>30</v>
      </c>
      <c r="M105" s="8"/>
      <c r="N105" s="8"/>
    </row>
    <row r="106" spans="1:14" ht="18.75" x14ac:dyDescent="0.3">
      <c r="A106" s="32">
        <v>57</v>
      </c>
      <c r="B106" s="271"/>
      <c r="C106" s="116" t="s">
        <v>75</v>
      </c>
      <c r="D106" s="127"/>
      <c r="E106" s="121"/>
      <c r="F106" s="8"/>
      <c r="G106" s="8"/>
      <c r="H106" s="9" t="s">
        <v>157</v>
      </c>
      <c r="I106" s="8">
        <v>50</v>
      </c>
      <c r="J106" s="129">
        <v>550</v>
      </c>
      <c r="K106" s="98">
        <f t="shared" si="2"/>
        <v>275</v>
      </c>
      <c r="L106" s="105">
        <f t="shared" si="3"/>
        <v>275</v>
      </c>
      <c r="M106" s="8"/>
      <c r="N106" s="8"/>
    </row>
    <row r="107" spans="1:14" ht="18.75" x14ac:dyDescent="0.3">
      <c r="A107" s="32">
        <v>58</v>
      </c>
      <c r="B107" s="271"/>
      <c r="C107" s="116" t="s">
        <v>76</v>
      </c>
      <c r="D107" s="133"/>
      <c r="E107" s="121"/>
      <c r="F107" s="8"/>
      <c r="G107" s="8"/>
      <c r="H107" s="9" t="s">
        <v>157</v>
      </c>
      <c r="I107" s="8">
        <v>10</v>
      </c>
      <c r="J107" s="122">
        <v>50</v>
      </c>
      <c r="K107" s="98">
        <f t="shared" si="2"/>
        <v>25</v>
      </c>
      <c r="L107" s="105">
        <f t="shared" si="3"/>
        <v>25</v>
      </c>
      <c r="M107" s="8"/>
      <c r="N107" s="8"/>
    </row>
    <row r="108" spans="1:14" ht="17.25" customHeight="1" x14ac:dyDescent="0.3">
      <c r="A108" s="32">
        <v>59</v>
      </c>
      <c r="B108" s="272" t="s">
        <v>20</v>
      </c>
      <c r="C108" s="116" t="s">
        <v>77</v>
      </c>
      <c r="D108" s="134"/>
      <c r="E108" s="121"/>
      <c r="F108" s="8"/>
      <c r="G108" s="8"/>
      <c r="H108" s="9" t="s">
        <v>157</v>
      </c>
      <c r="I108" s="8">
        <v>4</v>
      </c>
      <c r="J108" s="122">
        <v>2400</v>
      </c>
      <c r="K108" s="98">
        <f t="shared" si="2"/>
        <v>1200</v>
      </c>
      <c r="L108" s="105">
        <f t="shared" si="3"/>
        <v>1200</v>
      </c>
      <c r="M108" s="8"/>
      <c r="N108" s="8"/>
    </row>
    <row r="109" spans="1:14" ht="15" customHeight="1" x14ac:dyDescent="0.3">
      <c r="A109" s="32">
        <v>60</v>
      </c>
      <c r="B109" s="271"/>
      <c r="C109" s="116" t="s">
        <v>78</v>
      </c>
      <c r="D109" s="134"/>
      <c r="E109" s="121"/>
      <c r="F109" s="8"/>
      <c r="G109" s="8"/>
      <c r="H109" s="9" t="s">
        <v>157</v>
      </c>
      <c r="I109" s="8">
        <v>7</v>
      </c>
      <c r="J109" s="122">
        <v>140</v>
      </c>
      <c r="K109" s="98">
        <f t="shared" si="2"/>
        <v>70</v>
      </c>
      <c r="L109" s="105">
        <f t="shared" si="3"/>
        <v>70</v>
      </c>
      <c r="M109" s="8"/>
      <c r="N109" s="8"/>
    </row>
    <row r="110" spans="1:14" ht="15" customHeight="1" x14ac:dyDescent="0.3">
      <c r="A110" s="32">
        <v>61</v>
      </c>
      <c r="B110" s="271"/>
      <c r="C110" s="116" t="s">
        <v>79</v>
      </c>
      <c r="D110" s="8"/>
      <c r="E110" s="8"/>
      <c r="F110" s="8"/>
      <c r="G110" s="8"/>
      <c r="H110" s="9" t="s">
        <v>157</v>
      </c>
      <c r="I110" s="114">
        <v>1</v>
      </c>
      <c r="J110" s="115">
        <v>1800</v>
      </c>
      <c r="K110" s="98">
        <f t="shared" si="2"/>
        <v>900</v>
      </c>
      <c r="L110" s="105">
        <f t="shared" si="3"/>
        <v>900</v>
      </c>
      <c r="M110" s="8"/>
      <c r="N110" s="8"/>
    </row>
    <row r="111" spans="1:14" ht="15" customHeight="1" x14ac:dyDescent="0.3">
      <c r="A111" s="32">
        <v>62</v>
      </c>
      <c r="B111" s="271"/>
      <c r="C111" s="116" t="s">
        <v>80</v>
      </c>
      <c r="D111" s="8"/>
      <c r="E111" s="8"/>
      <c r="F111" s="8"/>
      <c r="G111" s="8"/>
      <c r="H111" s="9" t="s">
        <v>157</v>
      </c>
      <c r="I111" s="114">
        <v>1</v>
      </c>
      <c r="J111" s="135">
        <v>3000</v>
      </c>
      <c r="K111" s="98">
        <f t="shared" si="2"/>
        <v>1500</v>
      </c>
      <c r="L111" s="105">
        <f t="shared" si="3"/>
        <v>1500</v>
      </c>
      <c r="M111" s="8"/>
      <c r="N111" s="8"/>
    </row>
    <row r="112" spans="1:14" ht="15.75" customHeight="1" x14ac:dyDescent="0.3">
      <c r="A112" s="32">
        <v>63</v>
      </c>
      <c r="B112" s="271"/>
      <c r="C112" s="116" t="s">
        <v>81</v>
      </c>
      <c r="D112" s="113"/>
      <c r="E112" s="136"/>
      <c r="F112" s="8"/>
      <c r="G112" s="8"/>
      <c r="H112" s="9" t="s">
        <v>157</v>
      </c>
      <c r="I112" s="114">
        <v>40</v>
      </c>
      <c r="J112" s="122">
        <v>8200</v>
      </c>
      <c r="K112" s="98">
        <f t="shared" si="2"/>
        <v>4100</v>
      </c>
      <c r="L112" s="105">
        <f t="shared" si="3"/>
        <v>4100</v>
      </c>
      <c r="M112" s="137"/>
      <c r="N112" s="8"/>
    </row>
    <row r="113" spans="1:14" ht="15.75" customHeight="1" x14ac:dyDescent="0.3">
      <c r="A113" s="32">
        <v>64</v>
      </c>
      <c r="B113" s="271"/>
      <c r="C113" s="116" t="s">
        <v>82</v>
      </c>
      <c r="D113" s="113"/>
      <c r="E113" s="136"/>
      <c r="F113" s="8"/>
      <c r="G113" s="8"/>
      <c r="H113" s="9" t="s">
        <v>157</v>
      </c>
      <c r="I113" s="114">
        <v>8</v>
      </c>
      <c r="J113" s="122">
        <v>6400</v>
      </c>
      <c r="K113" s="98">
        <f t="shared" si="2"/>
        <v>3200</v>
      </c>
      <c r="L113" s="105">
        <f t="shared" si="3"/>
        <v>3200</v>
      </c>
      <c r="M113" s="137"/>
      <c r="N113" s="8"/>
    </row>
    <row r="114" spans="1:14" ht="15.75" customHeight="1" x14ac:dyDescent="0.3">
      <c r="A114" s="32">
        <v>65</v>
      </c>
      <c r="B114" s="271"/>
      <c r="C114" s="116" t="s">
        <v>65</v>
      </c>
      <c r="D114" s="113"/>
      <c r="E114" s="136"/>
      <c r="F114" s="8"/>
      <c r="G114" s="8"/>
      <c r="H114" s="9" t="s">
        <v>157</v>
      </c>
      <c r="I114" s="114">
        <v>2</v>
      </c>
      <c r="J114" s="122">
        <v>320</v>
      </c>
      <c r="K114" s="98">
        <f t="shared" si="2"/>
        <v>160</v>
      </c>
      <c r="L114" s="105">
        <f t="shared" si="3"/>
        <v>160</v>
      </c>
      <c r="M114" s="137"/>
      <c r="N114" s="8"/>
    </row>
    <row r="115" spans="1:14" ht="15.75" customHeight="1" x14ac:dyDescent="0.3">
      <c r="A115" s="32">
        <v>66</v>
      </c>
      <c r="B115" s="271"/>
      <c r="C115" s="116" t="s">
        <v>83</v>
      </c>
      <c r="D115" s="113"/>
      <c r="E115" s="136"/>
      <c r="F115" s="8"/>
      <c r="G115" s="8"/>
      <c r="H115" s="9" t="s">
        <v>157</v>
      </c>
      <c r="I115" s="114">
        <v>3</v>
      </c>
      <c r="J115" s="122">
        <v>900</v>
      </c>
      <c r="K115" s="98">
        <f t="shared" ref="K115:K132" si="4">J115*50%</f>
        <v>450</v>
      </c>
      <c r="L115" s="105">
        <f t="shared" ref="L115:L132" si="5">J115-K115</f>
        <v>450</v>
      </c>
      <c r="M115" s="137"/>
      <c r="N115" s="8"/>
    </row>
    <row r="116" spans="1:14" ht="15.75" customHeight="1" x14ac:dyDescent="0.3">
      <c r="A116" s="32">
        <v>67</v>
      </c>
      <c r="B116" s="271"/>
      <c r="C116" s="116" t="s">
        <v>84</v>
      </c>
      <c r="D116" s="113"/>
      <c r="E116" s="136"/>
      <c r="F116" s="8"/>
      <c r="G116" s="8"/>
      <c r="H116" s="9" t="s">
        <v>157</v>
      </c>
      <c r="I116" s="114">
        <v>1</v>
      </c>
      <c r="J116" s="122">
        <v>440</v>
      </c>
      <c r="K116" s="98">
        <f t="shared" si="4"/>
        <v>220</v>
      </c>
      <c r="L116" s="105">
        <f t="shared" si="5"/>
        <v>220</v>
      </c>
      <c r="M116" s="137"/>
      <c r="N116" s="8"/>
    </row>
    <row r="117" spans="1:14" ht="15.75" customHeight="1" x14ac:dyDescent="0.3">
      <c r="A117" s="32">
        <v>68</v>
      </c>
      <c r="B117" s="271"/>
      <c r="C117" s="116" t="s">
        <v>85</v>
      </c>
      <c r="D117" s="113"/>
      <c r="E117" s="136"/>
      <c r="F117" s="8"/>
      <c r="G117" s="8"/>
      <c r="H117" s="9" t="s">
        <v>157</v>
      </c>
      <c r="I117" s="114">
        <v>15</v>
      </c>
      <c r="J117" s="122">
        <v>300</v>
      </c>
      <c r="K117" s="98">
        <f t="shared" si="4"/>
        <v>150</v>
      </c>
      <c r="L117" s="105">
        <f t="shared" si="5"/>
        <v>150</v>
      </c>
      <c r="M117" s="137"/>
      <c r="N117" s="8"/>
    </row>
    <row r="118" spans="1:14" ht="15.75" customHeight="1" x14ac:dyDescent="0.3">
      <c r="A118" s="32">
        <v>69</v>
      </c>
      <c r="B118" s="271"/>
      <c r="C118" s="116" t="s">
        <v>86</v>
      </c>
      <c r="D118" s="113"/>
      <c r="E118" s="136"/>
      <c r="F118" s="8"/>
      <c r="G118" s="8"/>
      <c r="H118" s="9" t="s">
        <v>157</v>
      </c>
      <c r="I118" s="114">
        <v>12</v>
      </c>
      <c r="J118" s="122">
        <v>120</v>
      </c>
      <c r="K118" s="98">
        <f t="shared" si="4"/>
        <v>60</v>
      </c>
      <c r="L118" s="105">
        <f t="shared" si="5"/>
        <v>60</v>
      </c>
      <c r="M118" s="137"/>
      <c r="N118" s="8"/>
    </row>
    <row r="119" spans="1:14" ht="15.75" customHeight="1" x14ac:dyDescent="0.3">
      <c r="A119" s="32">
        <v>70</v>
      </c>
      <c r="B119" s="271"/>
      <c r="C119" s="116" t="s">
        <v>155</v>
      </c>
      <c r="D119" s="113"/>
      <c r="E119" s="136"/>
      <c r="F119" s="8"/>
      <c r="G119" s="8"/>
      <c r="H119" s="9" t="s">
        <v>157</v>
      </c>
      <c r="I119" s="114">
        <v>1</v>
      </c>
      <c r="J119" s="122">
        <v>130</v>
      </c>
      <c r="K119" s="98">
        <f t="shared" si="4"/>
        <v>65</v>
      </c>
      <c r="L119" s="105">
        <f t="shared" si="5"/>
        <v>65</v>
      </c>
      <c r="M119" s="137"/>
      <c r="N119" s="8"/>
    </row>
    <row r="120" spans="1:14" ht="15.75" customHeight="1" x14ac:dyDescent="0.3">
      <c r="A120" s="32">
        <v>71</v>
      </c>
      <c r="B120" s="271"/>
      <c r="C120" s="116" t="s">
        <v>87</v>
      </c>
      <c r="D120" s="113"/>
      <c r="E120" s="136"/>
      <c r="F120" s="8"/>
      <c r="G120" s="8"/>
      <c r="H120" s="9" t="s">
        <v>157</v>
      </c>
      <c r="I120" s="114">
        <v>1</v>
      </c>
      <c r="J120" s="122">
        <v>25</v>
      </c>
      <c r="K120" s="98">
        <f t="shared" si="4"/>
        <v>12.5</v>
      </c>
      <c r="L120" s="105">
        <f t="shared" si="5"/>
        <v>12.5</v>
      </c>
      <c r="M120" s="137"/>
      <c r="N120" s="8"/>
    </row>
    <row r="121" spans="1:14" ht="15.75" customHeight="1" x14ac:dyDescent="0.3">
      <c r="A121" s="32">
        <v>72</v>
      </c>
      <c r="B121" s="271"/>
      <c r="C121" s="116" t="s">
        <v>88</v>
      </c>
      <c r="D121" s="113"/>
      <c r="E121" s="136"/>
      <c r="F121" s="8"/>
      <c r="G121" s="8"/>
      <c r="H121" s="9" t="s">
        <v>157</v>
      </c>
      <c r="I121" s="114">
        <v>1</v>
      </c>
      <c r="J121" s="122">
        <v>1490</v>
      </c>
      <c r="K121" s="98">
        <f t="shared" si="4"/>
        <v>745</v>
      </c>
      <c r="L121" s="105">
        <f t="shared" si="5"/>
        <v>745</v>
      </c>
      <c r="M121" s="137"/>
      <c r="N121" s="8"/>
    </row>
    <row r="122" spans="1:14" ht="15.75" customHeight="1" x14ac:dyDescent="0.3">
      <c r="A122" s="32">
        <v>73</v>
      </c>
      <c r="B122" s="271"/>
      <c r="C122" s="116" t="s">
        <v>89</v>
      </c>
      <c r="D122" s="113"/>
      <c r="E122" s="136"/>
      <c r="F122" s="8"/>
      <c r="G122" s="8"/>
      <c r="H122" s="9" t="s">
        <v>157</v>
      </c>
      <c r="I122" s="114">
        <v>1</v>
      </c>
      <c r="J122" s="122">
        <v>340</v>
      </c>
      <c r="K122" s="98">
        <f t="shared" si="4"/>
        <v>170</v>
      </c>
      <c r="L122" s="105">
        <f t="shared" si="5"/>
        <v>170</v>
      </c>
      <c r="M122" s="137"/>
      <c r="N122" s="8"/>
    </row>
    <row r="123" spans="1:14" ht="15.75" customHeight="1" x14ac:dyDescent="0.3">
      <c r="A123" s="32">
        <v>74</v>
      </c>
      <c r="B123" s="271"/>
      <c r="C123" s="116" t="s">
        <v>90</v>
      </c>
      <c r="D123" s="113"/>
      <c r="E123" s="136"/>
      <c r="F123" s="8"/>
      <c r="G123" s="8"/>
      <c r="H123" s="9" t="s">
        <v>157</v>
      </c>
      <c r="I123" s="114">
        <v>1</v>
      </c>
      <c r="J123" s="122">
        <v>5990</v>
      </c>
      <c r="K123" s="98">
        <f t="shared" si="4"/>
        <v>2995</v>
      </c>
      <c r="L123" s="105">
        <f t="shared" si="5"/>
        <v>2995</v>
      </c>
      <c r="M123" s="137"/>
      <c r="N123" s="8"/>
    </row>
    <row r="124" spans="1:14" ht="15.75" customHeight="1" x14ac:dyDescent="0.3">
      <c r="A124" s="32">
        <v>75</v>
      </c>
      <c r="B124" s="271"/>
      <c r="C124" s="116" t="s">
        <v>91</v>
      </c>
      <c r="D124" s="113"/>
      <c r="E124" s="136"/>
      <c r="F124" s="8"/>
      <c r="G124" s="8"/>
      <c r="H124" s="9" t="s">
        <v>157</v>
      </c>
      <c r="I124" s="114">
        <v>1</v>
      </c>
      <c r="J124" s="122">
        <v>3005</v>
      </c>
      <c r="K124" s="98">
        <f t="shared" si="4"/>
        <v>1502.5</v>
      </c>
      <c r="L124" s="105">
        <f t="shared" si="5"/>
        <v>1502.5</v>
      </c>
      <c r="M124" s="137"/>
      <c r="N124" s="8"/>
    </row>
    <row r="125" spans="1:14" ht="15.75" customHeight="1" x14ac:dyDescent="0.3">
      <c r="A125" s="32">
        <v>76</v>
      </c>
      <c r="B125" s="271"/>
      <c r="C125" s="138" t="s">
        <v>92</v>
      </c>
      <c r="D125" s="113"/>
      <c r="E125" s="136"/>
      <c r="F125" s="8"/>
      <c r="G125" s="8"/>
      <c r="H125" s="9" t="s">
        <v>157</v>
      </c>
      <c r="I125" s="114">
        <v>1</v>
      </c>
      <c r="J125" s="122">
        <v>1200</v>
      </c>
      <c r="K125" s="98">
        <f t="shared" si="4"/>
        <v>600</v>
      </c>
      <c r="L125" s="105">
        <f t="shared" si="5"/>
        <v>600</v>
      </c>
      <c r="M125" s="137"/>
      <c r="N125" s="8"/>
    </row>
    <row r="126" spans="1:14" ht="15.75" customHeight="1" x14ac:dyDescent="0.3">
      <c r="A126" s="32">
        <v>77</v>
      </c>
      <c r="B126" s="271"/>
      <c r="C126" s="138" t="s">
        <v>96</v>
      </c>
      <c r="D126" s="113"/>
      <c r="E126" s="136"/>
      <c r="F126" s="8"/>
      <c r="G126" s="8"/>
      <c r="H126" s="9" t="s">
        <v>157</v>
      </c>
      <c r="I126" s="114">
        <v>2</v>
      </c>
      <c r="J126" s="139">
        <v>830</v>
      </c>
      <c r="K126" s="98">
        <f t="shared" si="4"/>
        <v>415</v>
      </c>
      <c r="L126" s="105">
        <f t="shared" si="5"/>
        <v>415</v>
      </c>
      <c r="M126" s="137"/>
      <c r="N126" s="8"/>
    </row>
    <row r="127" spans="1:14" ht="15.75" customHeight="1" x14ac:dyDescent="0.3">
      <c r="A127" s="32">
        <v>78</v>
      </c>
      <c r="B127" s="271"/>
      <c r="C127" s="138" t="s">
        <v>93</v>
      </c>
      <c r="D127" s="113"/>
      <c r="E127" s="136"/>
      <c r="F127" s="8"/>
      <c r="G127" s="8"/>
      <c r="H127" s="9" t="s">
        <v>157</v>
      </c>
      <c r="I127" s="114">
        <v>1</v>
      </c>
      <c r="J127" s="139">
        <v>4975</v>
      </c>
      <c r="K127" s="98">
        <f t="shared" si="4"/>
        <v>2487.5</v>
      </c>
      <c r="L127" s="105">
        <f t="shared" si="5"/>
        <v>2487.5</v>
      </c>
      <c r="M127" s="137"/>
      <c r="N127" s="8"/>
    </row>
    <row r="128" spans="1:14" ht="15.75" customHeight="1" x14ac:dyDescent="0.3">
      <c r="A128" s="32">
        <v>79</v>
      </c>
      <c r="B128" s="271"/>
      <c r="C128" s="116" t="s">
        <v>94</v>
      </c>
      <c r="D128" s="140"/>
      <c r="E128" s="136"/>
      <c r="F128" s="8"/>
      <c r="G128" s="8"/>
      <c r="H128" s="9" t="s">
        <v>157</v>
      </c>
      <c r="I128" s="114">
        <v>8</v>
      </c>
      <c r="J128" s="122">
        <v>1840</v>
      </c>
      <c r="K128" s="98">
        <f t="shared" si="4"/>
        <v>920</v>
      </c>
      <c r="L128" s="105">
        <f t="shared" si="5"/>
        <v>920</v>
      </c>
      <c r="M128" s="137"/>
      <c r="N128" s="8"/>
    </row>
    <row r="129" spans="1:14" ht="49.5" customHeight="1" x14ac:dyDescent="0.3">
      <c r="A129" s="32">
        <v>80</v>
      </c>
      <c r="B129" s="271"/>
      <c r="C129" s="180" t="s">
        <v>95</v>
      </c>
      <c r="D129" s="141"/>
      <c r="E129" s="142"/>
      <c r="F129" s="9"/>
      <c r="G129" s="9"/>
      <c r="H129" s="9" t="s">
        <v>157</v>
      </c>
      <c r="I129" s="93">
        <v>1</v>
      </c>
      <c r="J129" s="143">
        <v>3349</v>
      </c>
      <c r="K129" s="144">
        <f t="shared" si="4"/>
        <v>1674.5</v>
      </c>
      <c r="L129" s="145">
        <f t="shared" si="5"/>
        <v>1674.5</v>
      </c>
      <c r="M129" s="137"/>
      <c r="N129" s="8"/>
    </row>
    <row r="130" spans="1:14" ht="18.75" customHeight="1" x14ac:dyDescent="0.3">
      <c r="A130" s="32">
        <v>81</v>
      </c>
      <c r="B130" s="271"/>
      <c r="C130" s="146" t="s">
        <v>206</v>
      </c>
      <c r="D130" s="117"/>
      <c r="E130" s="136"/>
      <c r="F130" s="8"/>
      <c r="G130" s="8"/>
      <c r="H130" s="9" t="s">
        <v>157</v>
      </c>
      <c r="I130" s="8">
        <v>1</v>
      </c>
      <c r="J130" s="122">
        <v>3489</v>
      </c>
      <c r="K130" s="147">
        <f t="shared" si="4"/>
        <v>1744.5</v>
      </c>
      <c r="L130" s="147">
        <f t="shared" si="5"/>
        <v>1744.5</v>
      </c>
      <c r="M130" s="148"/>
      <c r="N130" s="8"/>
    </row>
    <row r="131" spans="1:14" ht="18.75" customHeight="1" x14ac:dyDescent="0.3">
      <c r="A131" s="32">
        <v>82</v>
      </c>
      <c r="B131" s="271"/>
      <c r="C131" s="116" t="s">
        <v>207</v>
      </c>
      <c r="D131" s="117"/>
      <c r="E131" s="136"/>
      <c r="F131" s="8"/>
      <c r="G131" s="8"/>
      <c r="H131" s="9" t="s">
        <v>157</v>
      </c>
      <c r="I131" s="8">
        <v>1</v>
      </c>
      <c r="J131" s="122">
        <v>189</v>
      </c>
      <c r="K131" s="147">
        <f t="shared" si="4"/>
        <v>94.5</v>
      </c>
      <c r="L131" s="147">
        <f t="shared" si="5"/>
        <v>94.5</v>
      </c>
      <c r="M131" s="148"/>
      <c r="N131" s="8"/>
    </row>
    <row r="132" spans="1:14" ht="18.75" customHeight="1" x14ac:dyDescent="0.3">
      <c r="A132" s="32">
        <v>83</v>
      </c>
      <c r="B132" s="273"/>
      <c r="C132" s="116" t="s">
        <v>208</v>
      </c>
      <c r="D132" s="117"/>
      <c r="E132" s="136"/>
      <c r="F132" s="8"/>
      <c r="G132" s="8"/>
      <c r="H132" s="9" t="s">
        <v>157</v>
      </c>
      <c r="I132" s="8">
        <v>1</v>
      </c>
      <c r="J132" s="122">
        <v>99</v>
      </c>
      <c r="K132" s="147">
        <f t="shared" si="4"/>
        <v>49.5</v>
      </c>
      <c r="L132" s="147">
        <f t="shared" si="5"/>
        <v>49.5</v>
      </c>
      <c r="M132" s="148"/>
      <c r="N132" s="8"/>
    </row>
    <row r="133" spans="1:14" ht="19.5" thickBot="1" x14ac:dyDescent="0.35">
      <c r="A133" s="106"/>
      <c r="B133" s="106"/>
      <c r="C133" s="149" t="s">
        <v>241</v>
      </c>
      <c r="D133" s="150"/>
      <c r="E133" s="151"/>
      <c r="F133" s="65"/>
      <c r="G133" s="65"/>
      <c r="H133" s="65"/>
      <c r="I133" s="152">
        <f>SUM(I50:I132)</f>
        <v>463.2</v>
      </c>
      <c r="J133" s="153">
        <f>SUM(J50:J132)</f>
        <v>81813</v>
      </c>
      <c r="K133" s="154">
        <f>SUM(K50:K132)</f>
        <v>40906.5</v>
      </c>
      <c r="L133" s="154">
        <f>SUM(L50:L132)</f>
        <v>40906.5</v>
      </c>
      <c r="M133" s="148"/>
      <c r="N133" s="8"/>
    </row>
    <row r="134" spans="1:14" ht="18.75" x14ac:dyDescent="0.3">
      <c r="A134" s="155">
        <v>1</v>
      </c>
      <c r="B134" s="269" t="s">
        <v>242</v>
      </c>
      <c r="C134" s="77" t="s">
        <v>29</v>
      </c>
      <c r="D134" s="34"/>
      <c r="E134" s="136"/>
      <c r="F134" s="8"/>
      <c r="G134" s="8"/>
      <c r="H134" s="8" t="s">
        <v>157</v>
      </c>
      <c r="I134" s="114">
        <v>8</v>
      </c>
      <c r="J134" s="137">
        <v>720</v>
      </c>
      <c r="K134" s="156">
        <f>J134*50%</f>
        <v>360</v>
      </c>
      <c r="L134" s="157">
        <f>J134-K134</f>
        <v>360</v>
      </c>
      <c r="M134" s="137"/>
      <c r="N134" s="8"/>
    </row>
    <row r="135" spans="1:14" ht="19.5" thickBot="1" x14ac:dyDescent="0.35">
      <c r="A135" s="158">
        <v>2</v>
      </c>
      <c r="B135" s="270"/>
      <c r="C135" s="57" t="s">
        <v>30</v>
      </c>
      <c r="D135" s="41"/>
      <c r="E135" s="142"/>
      <c r="F135" s="159"/>
      <c r="G135" s="159"/>
      <c r="H135" s="9" t="s">
        <v>157</v>
      </c>
      <c r="I135" s="9">
        <v>8</v>
      </c>
      <c r="J135" s="160">
        <v>3600</v>
      </c>
      <c r="K135" s="161">
        <f>J135*50%</f>
        <v>1800</v>
      </c>
      <c r="L135" s="162">
        <f>J135-K135</f>
        <v>1800</v>
      </c>
      <c r="M135" s="137"/>
      <c r="N135" s="8"/>
    </row>
    <row r="136" spans="1:14" ht="19.5" thickBot="1" x14ac:dyDescent="0.35">
      <c r="A136" s="163"/>
      <c r="B136" s="164"/>
      <c r="C136" s="165" t="s">
        <v>243</v>
      </c>
      <c r="D136" s="166"/>
      <c r="E136" s="167"/>
      <c r="F136" s="159"/>
      <c r="G136" s="159"/>
      <c r="H136" s="159"/>
      <c r="I136" s="168">
        <f>SUM(I134:I135)</f>
        <v>16</v>
      </c>
      <c r="J136" s="169">
        <f>SUM(J134:J135)</f>
        <v>4320</v>
      </c>
      <c r="K136" s="170">
        <f>SUM(K134:K135)</f>
        <v>2160</v>
      </c>
      <c r="L136" s="171">
        <f>SUM(L134:L135)</f>
        <v>2160</v>
      </c>
      <c r="M136" s="172"/>
      <c r="N136" s="9"/>
    </row>
    <row r="137" spans="1:14" s="17" customFormat="1" ht="53.25" customHeight="1" thickBot="1" x14ac:dyDescent="0.35">
      <c r="A137" s="266" t="s">
        <v>213</v>
      </c>
      <c r="B137" s="267"/>
      <c r="C137" s="267"/>
      <c r="D137" s="267"/>
      <c r="E137" s="267"/>
      <c r="F137" s="267"/>
      <c r="G137" s="267"/>
      <c r="H137" s="268"/>
      <c r="I137" s="73">
        <f>I133+I136</f>
        <v>479.2</v>
      </c>
      <c r="J137" s="73">
        <f>J133+J136</f>
        <v>86133</v>
      </c>
      <c r="K137" s="73">
        <f>K133+K136</f>
        <v>43066.5</v>
      </c>
      <c r="L137" s="73">
        <f>L133+L136</f>
        <v>43066.5</v>
      </c>
      <c r="M137" s="73"/>
      <c r="N137" s="73">
        <f>N133+N136</f>
        <v>0</v>
      </c>
    </row>
    <row r="138" spans="1:14" ht="18.75" x14ac:dyDescent="0.3">
      <c r="A138" s="100"/>
      <c r="B138" s="173"/>
      <c r="C138" s="251" t="s">
        <v>203</v>
      </c>
      <c r="D138" s="174"/>
      <c r="E138" s="174"/>
      <c r="F138" s="174"/>
      <c r="G138" s="174"/>
      <c r="H138" s="174"/>
      <c r="I138" s="252">
        <f>I49+I137</f>
        <v>517.20000000000005</v>
      </c>
      <c r="J138" s="252">
        <f>J49+J137</f>
        <v>245740.82</v>
      </c>
      <c r="K138" s="252">
        <f>K49+K137</f>
        <v>185221.03</v>
      </c>
      <c r="L138" s="252">
        <f>L49+L137</f>
        <v>60519.79</v>
      </c>
      <c r="M138" s="100"/>
      <c r="N138" s="99"/>
    </row>
    <row r="140" spans="1:14" x14ac:dyDescent="0.25">
      <c r="L140" s="14"/>
    </row>
  </sheetData>
  <mergeCells count="20">
    <mergeCell ref="B17:B30"/>
    <mergeCell ref="A5:N5"/>
    <mergeCell ref="B38:B45"/>
    <mergeCell ref="A1:N1"/>
    <mergeCell ref="A2:A3"/>
    <mergeCell ref="B2:B3"/>
    <mergeCell ref="C2:C3"/>
    <mergeCell ref="D2:D3"/>
    <mergeCell ref="E2:G2"/>
    <mergeCell ref="I2:M2"/>
    <mergeCell ref="H2:H3"/>
    <mergeCell ref="N2:N3"/>
    <mergeCell ref="B47:B48"/>
    <mergeCell ref="B31:B36"/>
    <mergeCell ref="A49:H49"/>
    <mergeCell ref="B50:B60"/>
    <mergeCell ref="A137:H137"/>
    <mergeCell ref="B134:B135"/>
    <mergeCell ref="B61:B107"/>
    <mergeCell ref="B108:B132"/>
  </mergeCells>
  <phoneticPr fontId="7" type="noConversion"/>
  <pageMargins left="0.78740157480314965" right="0.78740157480314965" top="1.1417322834645669" bottom="0.78740157480314965" header="0.31496062992125984" footer="0.31496062992125984"/>
  <pageSetup paperSize="9" scale="50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view="pageBreakPreview" topLeftCell="A19" zoomScaleSheetLayoutView="100" workbookViewId="0">
      <selection sqref="A1:I24"/>
    </sheetView>
  </sheetViews>
  <sheetFormatPr defaultRowHeight="15" x14ac:dyDescent="0.25"/>
  <cols>
    <col min="1" max="1" width="10.140625" style="1" customWidth="1"/>
    <col min="2" max="2" width="22.42578125" style="1" customWidth="1"/>
    <col min="3" max="3" width="21.85546875" style="1" customWidth="1"/>
    <col min="4" max="4" width="15" style="1" customWidth="1"/>
    <col min="5" max="5" width="9.140625" style="1"/>
    <col min="6" max="6" width="13.140625" style="1" customWidth="1"/>
    <col min="7" max="7" width="14.85546875" style="1" customWidth="1"/>
    <col min="8" max="8" width="15.7109375" style="1" customWidth="1"/>
    <col min="9" max="9" width="13.28515625" style="1" customWidth="1"/>
    <col min="10" max="10" width="9.140625" style="1" hidden="1" customWidth="1"/>
    <col min="11" max="16384" width="9.140625" style="1"/>
  </cols>
  <sheetData>
    <row r="1" spans="1:10" ht="21.75" customHeight="1" x14ac:dyDescent="0.25">
      <c r="A1" s="288" t="s">
        <v>259</v>
      </c>
      <c r="B1" s="289"/>
      <c r="C1" s="289"/>
      <c r="D1" s="289"/>
      <c r="E1" s="289"/>
      <c r="F1" s="289"/>
      <c r="G1" s="289"/>
      <c r="H1" s="289"/>
      <c r="I1" s="290"/>
    </row>
    <row r="2" spans="1:10" ht="18.75" x14ac:dyDescent="0.25">
      <c r="A2" s="291" t="s">
        <v>111</v>
      </c>
      <c r="B2" s="291" t="s">
        <v>112</v>
      </c>
      <c r="C2" s="293" t="s">
        <v>124</v>
      </c>
      <c r="D2" s="294"/>
      <c r="E2" s="291" t="s">
        <v>127</v>
      </c>
      <c r="F2" s="293" t="s">
        <v>128</v>
      </c>
      <c r="G2" s="295"/>
      <c r="H2" s="294"/>
      <c r="I2" s="291" t="s">
        <v>129</v>
      </c>
    </row>
    <row r="3" spans="1:10" ht="84.75" customHeight="1" x14ac:dyDescent="0.25">
      <c r="A3" s="292"/>
      <c r="B3" s="292"/>
      <c r="C3" s="183" t="s">
        <v>125</v>
      </c>
      <c r="D3" s="183" t="s">
        <v>126</v>
      </c>
      <c r="E3" s="292"/>
      <c r="F3" s="183" t="s">
        <v>121</v>
      </c>
      <c r="G3" s="183" t="s">
        <v>229</v>
      </c>
      <c r="H3" s="183" t="s">
        <v>230</v>
      </c>
      <c r="I3" s="292"/>
    </row>
    <row r="4" spans="1:10" ht="18.75" x14ac:dyDescent="0.25">
      <c r="A4" s="183">
        <v>1</v>
      </c>
      <c r="B4" s="183">
        <v>2</v>
      </c>
      <c r="C4" s="183">
        <v>3</v>
      </c>
      <c r="D4" s="183">
        <v>4</v>
      </c>
      <c r="E4" s="183">
        <v>5</v>
      </c>
      <c r="F4" s="183">
        <v>6</v>
      </c>
      <c r="G4" s="183">
        <v>7</v>
      </c>
      <c r="H4" s="183">
        <v>8</v>
      </c>
      <c r="I4" s="183">
        <v>9</v>
      </c>
    </row>
    <row r="5" spans="1:10" s="3" customFormat="1" ht="39" customHeight="1" x14ac:dyDescent="0.25">
      <c r="A5" s="304" t="s">
        <v>251</v>
      </c>
      <c r="B5" s="305"/>
      <c r="C5" s="305"/>
      <c r="D5" s="305"/>
      <c r="E5" s="305"/>
      <c r="F5" s="305"/>
      <c r="G5" s="305"/>
      <c r="H5" s="305"/>
      <c r="I5" s="305"/>
    </row>
    <row r="6" spans="1:10" s="3" customFormat="1" ht="23.25" customHeight="1" x14ac:dyDescent="0.25">
      <c r="A6" s="15">
        <v>1</v>
      </c>
      <c r="B6" s="306" t="s">
        <v>159</v>
      </c>
      <c r="C6" s="184" t="s">
        <v>160</v>
      </c>
      <c r="D6" s="8"/>
      <c r="E6" s="8" t="s">
        <v>107</v>
      </c>
      <c r="F6" s="8">
        <v>2</v>
      </c>
      <c r="G6" s="8">
        <v>12.5</v>
      </c>
      <c r="H6" s="19">
        <v>25</v>
      </c>
      <c r="I6" s="8"/>
    </row>
    <row r="7" spans="1:10" s="3" customFormat="1" ht="18.75" x14ac:dyDescent="0.25">
      <c r="A7" s="249">
        <v>2</v>
      </c>
      <c r="B7" s="301"/>
      <c r="C7" s="184" t="s">
        <v>161</v>
      </c>
      <c r="D7" s="9"/>
      <c r="E7" s="8" t="s">
        <v>107</v>
      </c>
      <c r="F7" s="9">
        <v>3</v>
      </c>
      <c r="G7" s="9">
        <v>28</v>
      </c>
      <c r="H7" s="20">
        <v>84</v>
      </c>
      <c r="I7" s="8"/>
    </row>
    <row r="8" spans="1:10" s="3" customFormat="1" ht="37.5" x14ac:dyDescent="0.25">
      <c r="A8" s="249">
        <v>3</v>
      </c>
      <c r="B8" s="301"/>
      <c r="C8" s="184" t="s">
        <v>162</v>
      </c>
      <c r="D8" s="9"/>
      <c r="E8" s="8" t="s">
        <v>107</v>
      </c>
      <c r="F8" s="9">
        <v>2</v>
      </c>
      <c r="G8" s="9">
        <v>60</v>
      </c>
      <c r="H8" s="20">
        <v>120</v>
      </c>
      <c r="I8" s="8"/>
    </row>
    <row r="9" spans="1:10" s="3" customFormat="1" ht="18.75" x14ac:dyDescent="0.25">
      <c r="A9" s="15">
        <v>4</v>
      </c>
      <c r="B9" s="301"/>
      <c r="C9" s="184" t="s">
        <v>163</v>
      </c>
      <c r="D9" s="9"/>
      <c r="E9" s="8" t="s">
        <v>107</v>
      </c>
      <c r="F9" s="9">
        <v>1</v>
      </c>
      <c r="G9" s="9">
        <v>30</v>
      </c>
      <c r="H9" s="20">
        <v>30</v>
      </c>
      <c r="I9" s="8"/>
    </row>
    <row r="10" spans="1:10" s="3" customFormat="1" ht="31.5" customHeight="1" x14ac:dyDescent="0.25">
      <c r="A10" s="249">
        <v>5</v>
      </c>
      <c r="B10" s="301"/>
      <c r="C10" s="184" t="s">
        <v>164</v>
      </c>
      <c r="D10" s="9"/>
      <c r="E10" s="8" t="s">
        <v>107</v>
      </c>
      <c r="F10" s="9">
        <v>1</v>
      </c>
      <c r="G10" s="9">
        <v>150</v>
      </c>
      <c r="H10" s="20">
        <v>150</v>
      </c>
      <c r="I10" s="8"/>
    </row>
    <row r="11" spans="1:10" s="3" customFormat="1" ht="30" customHeight="1" thickBot="1" x14ac:dyDescent="0.3">
      <c r="A11" s="15">
        <v>6</v>
      </c>
      <c r="B11" s="301"/>
      <c r="C11" s="184" t="s">
        <v>165</v>
      </c>
      <c r="D11" s="9"/>
      <c r="E11" s="8" t="s">
        <v>107</v>
      </c>
      <c r="F11" s="9">
        <v>8</v>
      </c>
      <c r="G11" s="9">
        <v>20.29</v>
      </c>
      <c r="H11" s="20">
        <v>162.32</v>
      </c>
      <c r="I11" s="9"/>
    </row>
    <row r="12" spans="1:10" s="3" customFormat="1" ht="19.5" thickBot="1" x14ac:dyDescent="0.3">
      <c r="A12" s="307" t="s">
        <v>244</v>
      </c>
      <c r="B12" s="308"/>
      <c r="C12" s="308"/>
      <c r="D12" s="308"/>
      <c r="E12" s="309"/>
      <c r="F12" s="185">
        <f>SUM(F6:F11)</f>
        <v>17</v>
      </c>
      <c r="G12" s="186"/>
      <c r="H12" s="187">
        <f>SUM(H6:H11)</f>
        <v>571.31999999999994</v>
      </c>
      <c r="I12" s="188"/>
      <c r="J12" s="6"/>
    </row>
    <row r="13" spans="1:10" s="3" customFormat="1" ht="43.5" customHeight="1" thickBot="1" x14ac:dyDescent="0.3">
      <c r="A13" s="312" t="s">
        <v>214</v>
      </c>
      <c r="B13" s="313"/>
      <c r="C13" s="313"/>
      <c r="D13" s="313"/>
      <c r="E13" s="313"/>
      <c r="F13" s="250">
        <f>F12</f>
        <v>17</v>
      </c>
      <c r="G13" s="250"/>
      <c r="H13" s="189">
        <f>H12</f>
        <v>571.31999999999994</v>
      </c>
      <c r="I13" s="190"/>
      <c r="J13" s="6"/>
    </row>
    <row r="14" spans="1:10" s="3" customFormat="1" ht="45" customHeight="1" x14ac:dyDescent="0.25">
      <c r="A14" s="248">
        <v>1</v>
      </c>
      <c r="B14" s="301" t="s">
        <v>168</v>
      </c>
      <c r="C14" s="191" t="s">
        <v>166</v>
      </c>
      <c r="D14" s="248"/>
      <c r="E14" s="248" t="s">
        <v>107</v>
      </c>
      <c r="F14" s="248">
        <v>14</v>
      </c>
      <c r="G14" s="192">
        <v>53</v>
      </c>
      <c r="H14" s="193">
        <v>742</v>
      </c>
      <c r="I14" s="18"/>
      <c r="J14" s="6"/>
    </row>
    <row r="15" spans="1:10" s="3" customFormat="1" ht="33.75" customHeight="1" thickBot="1" x14ac:dyDescent="0.3">
      <c r="A15" s="249">
        <v>2</v>
      </c>
      <c r="B15" s="302"/>
      <c r="C15" s="194" t="s">
        <v>167</v>
      </c>
      <c r="D15" s="249"/>
      <c r="E15" s="249" t="s">
        <v>107</v>
      </c>
      <c r="F15" s="249">
        <v>9</v>
      </c>
      <c r="G15" s="195">
        <v>33</v>
      </c>
      <c r="H15" s="196">
        <v>297</v>
      </c>
      <c r="I15" s="249"/>
      <c r="J15" s="6"/>
    </row>
    <row r="16" spans="1:10" s="3" customFormat="1" ht="15" customHeight="1" thickBot="1" x14ac:dyDescent="0.3">
      <c r="A16" s="303" t="s">
        <v>245</v>
      </c>
      <c r="B16" s="297"/>
      <c r="C16" s="297"/>
      <c r="D16" s="297"/>
      <c r="E16" s="298"/>
      <c r="F16" s="197">
        <f>SUM(F14:F15)</f>
        <v>23</v>
      </c>
      <c r="G16" s="198"/>
      <c r="H16" s="199">
        <f>SUM(H14:H15)</f>
        <v>1039</v>
      </c>
      <c r="I16" s="200"/>
      <c r="J16" s="6"/>
    </row>
    <row r="17" spans="1:10" s="3" customFormat="1" ht="57" thickBot="1" x14ac:dyDescent="0.3">
      <c r="A17" s="201">
        <v>1</v>
      </c>
      <c r="B17" s="249" t="s">
        <v>169</v>
      </c>
      <c r="C17" s="202" t="s">
        <v>170</v>
      </c>
      <c r="D17" s="202"/>
      <c r="E17" s="202" t="s">
        <v>171</v>
      </c>
      <c r="F17" s="15">
        <v>2</v>
      </c>
      <c r="G17" s="203">
        <v>550</v>
      </c>
      <c r="H17" s="204">
        <v>1100</v>
      </c>
      <c r="I17" s="249"/>
      <c r="J17" s="6"/>
    </row>
    <row r="18" spans="1:10" ht="19.5" thickBot="1" x14ac:dyDescent="0.3">
      <c r="A18" s="303" t="s">
        <v>246</v>
      </c>
      <c r="B18" s="297"/>
      <c r="C18" s="297"/>
      <c r="D18" s="297"/>
      <c r="E18" s="298"/>
      <c r="F18" s="197">
        <f>SUM(F17)</f>
        <v>2</v>
      </c>
      <c r="G18" s="198"/>
      <c r="H18" s="199">
        <f>SUM(H17)</f>
        <v>1100</v>
      </c>
      <c r="I18" s="200"/>
      <c r="J18" s="6"/>
    </row>
    <row r="19" spans="1:10" ht="30" customHeight="1" x14ac:dyDescent="0.25">
      <c r="A19" s="249">
        <v>1</v>
      </c>
      <c r="B19" s="299" t="s">
        <v>174</v>
      </c>
      <c r="C19" s="205" t="s">
        <v>172</v>
      </c>
      <c r="D19" s="202"/>
      <c r="E19" s="253" t="s">
        <v>107</v>
      </c>
      <c r="F19" s="15">
        <v>2</v>
      </c>
      <c r="G19" s="203">
        <v>4604.99</v>
      </c>
      <c r="H19" s="204">
        <v>9209.98</v>
      </c>
      <c r="I19" s="15"/>
      <c r="J19" s="6"/>
    </row>
    <row r="20" spans="1:10" ht="38.25" thickBot="1" x14ac:dyDescent="0.3">
      <c r="A20" s="249">
        <v>2</v>
      </c>
      <c r="B20" s="300"/>
      <c r="C20" s="194" t="s">
        <v>173</v>
      </c>
      <c r="D20" s="202"/>
      <c r="E20" s="254" t="s">
        <v>107</v>
      </c>
      <c r="F20" s="15">
        <v>1</v>
      </c>
      <c r="G20" s="203">
        <v>2500</v>
      </c>
      <c r="H20" s="204">
        <v>2500</v>
      </c>
      <c r="I20" s="249"/>
      <c r="J20" s="6"/>
    </row>
    <row r="21" spans="1:10" ht="19.5" thickBot="1" x14ac:dyDescent="0.3">
      <c r="A21" s="307" t="s">
        <v>247</v>
      </c>
      <c r="B21" s="310"/>
      <c r="C21" s="310"/>
      <c r="D21" s="310"/>
      <c r="E21" s="311"/>
      <c r="F21" s="185">
        <f>SUM(F19:F20)</f>
        <v>3</v>
      </c>
      <c r="G21" s="186"/>
      <c r="H21" s="187">
        <f>SUM(H19:H20)</f>
        <v>11709.98</v>
      </c>
      <c r="I21" s="188"/>
      <c r="J21" s="6"/>
    </row>
    <row r="22" spans="1:10" ht="38.25" customHeight="1" thickBot="1" x14ac:dyDescent="0.3">
      <c r="A22" s="296" t="s">
        <v>215</v>
      </c>
      <c r="B22" s="297"/>
      <c r="C22" s="297"/>
      <c r="D22" s="297"/>
      <c r="E22" s="298"/>
      <c r="F22" s="206">
        <f>F16+F18+F21</f>
        <v>28</v>
      </c>
      <c r="G22" s="206"/>
      <c r="H22" s="207">
        <f>H16+H18+H21</f>
        <v>13848.98</v>
      </c>
      <c r="I22" s="190"/>
      <c r="J22" s="6"/>
    </row>
    <row r="23" spans="1:10" ht="19.5" thickBot="1" x14ac:dyDescent="0.3">
      <c r="A23" s="255"/>
      <c r="B23" s="255"/>
      <c r="C23" s="256" t="s">
        <v>204</v>
      </c>
      <c r="D23" s="255"/>
      <c r="E23" s="255"/>
      <c r="F23" s="257">
        <f>F13+F22</f>
        <v>45</v>
      </c>
      <c r="G23" s="257"/>
      <c r="H23" s="258">
        <f>H13+H22</f>
        <v>14420.3</v>
      </c>
      <c r="I23" s="259"/>
    </row>
    <row r="24" spans="1:10" ht="18.75" x14ac:dyDescent="0.25">
      <c r="A24" s="260"/>
      <c r="B24" s="260"/>
      <c r="C24" s="260"/>
      <c r="D24" s="260"/>
      <c r="E24" s="260"/>
      <c r="F24" s="260"/>
      <c r="G24" s="260"/>
      <c r="H24" s="260"/>
      <c r="I24" s="260"/>
    </row>
  </sheetData>
  <mergeCells count="17">
    <mergeCell ref="A22:E22"/>
    <mergeCell ref="B19:B20"/>
    <mergeCell ref="B14:B15"/>
    <mergeCell ref="A16:E16"/>
    <mergeCell ref="A5:I5"/>
    <mergeCell ref="B6:B11"/>
    <mergeCell ref="A12:E12"/>
    <mergeCell ref="A21:E21"/>
    <mergeCell ref="A18:E18"/>
    <mergeCell ref="A13:E13"/>
    <mergeCell ref="A1:I1"/>
    <mergeCell ref="A2:A3"/>
    <mergeCell ref="B2:B3"/>
    <mergeCell ref="C2:D2"/>
    <mergeCell ref="E2:E3"/>
    <mergeCell ref="F2:H2"/>
    <mergeCell ref="I2:I3"/>
  </mergeCells>
  <phoneticPr fontId="7" type="noConversion"/>
  <printOptions horizontalCentered="1"/>
  <pageMargins left="0.70866141732283472" right="0.70866141732283472" top="1.1417322834645669" bottom="0.55118110236220474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view="pageBreakPreview" zoomScaleNormal="75" zoomScaleSheetLayoutView="100" workbookViewId="0">
      <selection sqref="A1:E11"/>
    </sheetView>
  </sheetViews>
  <sheetFormatPr defaultRowHeight="15" x14ac:dyDescent="0.25"/>
  <cols>
    <col min="1" max="1" width="5.42578125" style="1" customWidth="1"/>
    <col min="2" max="2" width="40.7109375" style="1" customWidth="1"/>
    <col min="3" max="3" width="15.7109375" style="1" customWidth="1"/>
    <col min="4" max="4" width="16.85546875" style="1" customWidth="1"/>
    <col min="5" max="5" width="15.42578125" style="1" customWidth="1"/>
    <col min="6" max="6" width="0.28515625" style="1" customWidth="1"/>
    <col min="7" max="16384" width="9.140625" style="1"/>
  </cols>
  <sheetData>
    <row r="1" spans="1:7" ht="18.75" x14ac:dyDescent="0.3">
      <c r="A1" s="10"/>
      <c r="B1" s="10"/>
      <c r="C1" s="316" t="s">
        <v>216</v>
      </c>
      <c r="D1" s="316"/>
      <c r="E1" s="316"/>
    </row>
    <row r="2" spans="1:7" ht="35.25" customHeight="1" x14ac:dyDescent="0.3">
      <c r="A2" s="319" t="s">
        <v>217</v>
      </c>
      <c r="B2" s="320"/>
      <c r="C2" s="320"/>
      <c r="D2" s="320"/>
      <c r="E2" s="321"/>
      <c r="G2" s="4"/>
    </row>
    <row r="3" spans="1:7" ht="50.25" customHeight="1" x14ac:dyDescent="0.25">
      <c r="A3" s="291" t="s">
        <v>111</v>
      </c>
      <c r="B3" s="291" t="s">
        <v>130</v>
      </c>
      <c r="C3" s="293" t="s">
        <v>120</v>
      </c>
      <c r="D3" s="295"/>
      <c r="E3" s="294"/>
      <c r="G3" s="4"/>
    </row>
    <row r="4" spans="1:7" ht="57.75" customHeight="1" x14ac:dyDescent="0.25">
      <c r="A4" s="292"/>
      <c r="B4" s="292"/>
      <c r="C4" s="183" t="s">
        <v>131</v>
      </c>
      <c r="D4" s="183" t="s">
        <v>231</v>
      </c>
      <c r="E4" s="183" t="s">
        <v>121</v>
      </c>
      <c r="F4" s="5"/>
      <c r="G4" s="4"/>
    </row>
    <row r="5" spans="1:7" ht="18.75" x14ac:dyDescent="0.25">
      <c r="A5" s="183">
        <v>1</v>
      </c>
      <c r="B5" s="183">
        <v>2</v>
      </c>
      <c r="C5" s="183">
        <v>3</v>
      </c>
      <c r="D5" s="183">
        <v>4</v>
      </c>
      <c r="E5" s="183">
        <v>5</v>
      </c>
      <c r="G5" s="4"/>
    </row>
    <row r="6" spans="1:7" ht="48.75" customHeight="1" thickBot="1" x14ac:dyDescent="0.3">
      <c r="A6" s="322" t="s">
        <v>251</v>
      </c>
      <c r="B6" s="323"/>
      <c r="C6" s="323"/>
      <c r="D6" s="323"/>
      <c r="E6" s="324"/>
      <c r="G6" s="4"/>
    </row>
    <row r="7" spans="1:7" ht="54.75" customHeight="1" thickBot="1" x14ac:dyDescent="0.3">
      <c r="A7" s="215">
        <v>1</v>
      </c>
      <c r="B7" s="216" t="s">
        <v>219</v>
      </c>
      <c r="C7" s="217" t="s">
        <v>175</v>
      </c>
      <c r="D7" s="217" t="s">
        <v>175</v>
      </c>
      <c r="E7" s="218" t="s">
        <v>175</v>
      </c>
      <c r="G7" s="4"/>
    </row>
    <row r="8" spans="1:7" ht="60.75" customHeight="1" thickBot="1" x14ac:dyDescent="0.3">
      <c r="A8" s="317" t="s">
        <v>221</v>
      </c>
      <c r="B8" s="318"/>
      <c r="C8" s="208" t="s">
        <v>175</v>
      </c>
      <c r="D8" s="209" t="s">
        <v>175</v>
      </c>
      <c r="E8" s="210" t="s">
        <v>220</v>
      </c>
      <c r="G8" s="4"/>
    </row>
    <row r="9" spans="1:7" ht="50.25" customHeight="1" thickBot="1" x14ac:dyDescent="0.3">
      <c r="A9" s="219">
        <v>1</v>
      </c>
      <c r="B9" s="221" t="s">
        <v>218</v>
      </c>
      <c r="C9" s="211" t="s">
        <v>175</v>
      </c>
      <c r="D9" s="211" t="s">
        <v>175</v>
      </c>
      <c r="E9" s="220" t="s">
        <v>175</v>
      </c>
      <c r="G9" s="4"/>
    </row>
    <row r="10" spans="1:7" ht="90.75" customHeight="1" thickBot="1" x14ac:dyDescent="0.3">
      <c r="A10" s="317" t="s">
        <v>248</v>
      </c>
      <c r="B10" s="318"/>
      <c r="C10" s="212" t="s">
        <v>222</v>
      </c>
      <c r="D10" s="213" t="s">
        <v>223</v>
      </c>
      <c r="E10" s="214" t="s">
        <v>175</v>
      </c>
      <c r="G10" s="4"/>
    </row>
    <row r="11" spans="1:7" ht="19.5" thickBot="1" x14ac:dyDescent="0.35">
      <c r="A11" s="314" t="s">
        <v>256</v>
      </c>
      <c r="B11" s="315"/>
      <c r="C11" s="243" t="s">
        <v>175</v>
      </c>
      <c r="D11" s="243" t="s">
        <v>175</v>
      </c>
      <c r="E11" s="244" t="s">
        <v>222</v>
      </c>
    </row>
  </sheetData>
  <mergeCells count="9">
    <mergeCell ref="A11:B11"/>
    <mergeCell ref="C1:E1"/>
    <mergeCell ref="A8:B8"/>
    <mergeCell ref="A10:B10"/>
    <mergeCell ref="A2:E2"/>
    <mergeCell ref="A3:A4"/>
    <mergeCell ref="B3:B4"/>
    <mergeCell ref="C3:E3"/>
    <mergeCell ref="A6:E6"/>
  </mergeCells>
  <phoneticPr fontId="7" type="noConversion"/>
  <printOptions horizontalCentered="1"/>
  <pageMargins left="0.98425196850393704" right="0.98425196850393704" top="0.94488188976377963" bottom="0.94488188976377963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view="pageBreakPreview" zoomScale="75" zoomScaleNormal="80" zoomScaleSheetLayoutView="90" workbookViewId="0">
      <selection activeCell="F6" sqref="F6:J6"/>
    </sheetView>
  </sheetViews>
  <sheetFormatPr defaultRowHeight="15" x14ac:dyDescent="0.25"/>
  <cols>
    <col min="1" max="1" width="5.42578125" style="1" customWidth="1"/>
    <col min="2" max="2" width="35.5703125" style="1" customWidth="1"/>
    <col min="3" max="3" width="30.140625" style="1" customWidth="1"/>
    <col min="4" max="4" width="13.42578125" style="1" customWidth="1"/>
    <col min="5" max="5" width="16.7109375" style="1" customWidth="1"/>
    <col min="6" max="6" width="18.140625" style="1" customWidth="1"/>
    <col min="7" max="7" width="8.140625" style="1" hidden="1" customWidth="1"/>
    <col min="8" max="8" width="6.5703125" style="1" hidden="1" customWidth="1"/>
    <col min="9" max="10" width="9.140625" style="1" hidden="1" customWidth="1"/>
    <col min="11" max="16384" width="9.140625" style="1"/>
  </cols>
  <sheetData>
    <row r="1" spans="1:10" ht="41.25" customHeight="1" x14ac:dyDescent="0.3">
      <c r="A1" s="333" t="s">
        <v>224</v>
      </c>
      <c r="B1" s="334"/>
      <c r="C1" s="334"/>
      <c r="D1" s="334"/>
      <c r="E1" s="334"/>
      <c r="F1" s="335"/>
      <c r="G1" s="10"/>
      <c r="H1" s="10"/>
      <c r="I1" s="10"/>
      <c r="J1" s="10"/>
    </row>
    <row r="2" spans="1:10" ht="24" customHeight="1" x14ac:dyDescent="0.3">
      <c r="A2" s="319" t="s">
        <v>176</v>
      </c>
      <c r="B2" s="320"/>
      <c r="C2" s="320"/>
      <c r="D2" s="320"/>
      <c r="E2" s="320"/>
      <c r="F2" s="321"/>
      <c r="G2" s="10"/>
      <c r="H2" s="10"/>
      <c r="I2" s="10"/>
      <c r="J2" s="10"/>
    </row>
    <row r="3" spans="1:10" ht="87.75" customHeight="1" x14ac:dyDescent="0.3">
      <c r="A3" s="222" t="s">
        <v>111</v>
      </c>
      <c r="B3" s="181" t="s">
        <v>132</v>
      </c>
      <c r="C3" s="293" t="s">
        <v>133</v>
      </c>
      <c r="D3" s="294"/>
      <c r="E3" s="183" t="s">
        <v>134</v>
      </c>
      <c r="F3" s="183" t="s">
        <v>232</v>
      </c>
      <c r="G3" s="10"/>
      <c r="H3" s="10"/>
      <c r="I3" s="10"/>
      <c r="J3" s="10"/>
    </row>
    <row r="4" spans="1:10" ht="18.75" x14ac:dyDescent="0.3">
      <c r="A4" s="23">
        <v>1</v>
      </c>
      <c r="B4" s="23">
        <v>2</v>
      </c>
      <c r="C4" s="336">
        <v>3</v>
      </c>
      <c r="D4" s="337"/>
      <c r="E4" s="23">
        <v>4</v>
      </c>
      <c r="F4" s="21">
        <v>5</v>
      </c>
      <c r="G4" s="10"/>
      <c r="H4" s="10"/>
      <c r="I4" s="10"/>
      <c r="J4" s="10"/>
    </row>
    <row r="5" spans="1:10" ht="50.25" customHeight="1" x14ac:dyDescent="0.3">
      <c r="A5" s="322" t="s">
        <v>251</v>
      </c>
      <c r="B5" s="323"/>
      <c r="C5" s="323"/>
      <c r="D5" s="323"/>
      <c r="E5" s="323"/>
      <c r="F5" s="324"/>
      <c r="G5" s="10"/>
      <c r="H5" s="10"/>
      <c r="I5" s="10"/>
      <c r="J5" s="10"/>
    </row>
    <row r="6" spans="1:10" ht="87" customHeight="1" x14ac:dyDescent="0.3">
      <c r="A6" s="146">
        <v>1</v>
      </c>
      <c r="B6" s="223" t="s">
        <v>149</v>
      </c>
      <c r="C6" s="338" t="s">
        <v>181</v>
      </c>
      <c r="D6" s="338"/>
      <c r="E6" s="246" t="s">
        <v>158</v>
      </c>
      <c r="F6" s="326">
        <v>0</v>
      </c>
      <c r="G6" s="326"/>
      <c r="H6" s="326"/>
      <c r="I6" s="326"/>
      <c r="J6" s="326"/>
    </row>
    <row r="7" spans="1:10" ht="75" x14ac:dyDescent="0.3">
      <c r="A7" s="146">
        <v>2</v>
      </c>
      <c r="B7" s="223" t="s">
        <v>149</v>
      </c>
      <c r="C7" s="325" t="s">
        <v>182</v>
      </c>
      <c r="D7" s="325"/>
      <c r="E7" s="246" t="s">
        <v>158</v>
      </c>
      <c r="F7" s="326">
        <v>12375.27</v>
      </c>
      <c r="G7" s="326"/>
      <c r="H7" s="326"/>
      <c r="I7" s="326"/>
      <c r="J7" s="326"/>
    </row>
    <row r="8" spans="1:10" ht="75" x14ac:dyDescent="0.3">
      <c r="A8" s="146">
        <v>3</v>
      </c>
      <c r="B8" s="223" t="s">
        <v>149</v>
      </c>
      <c r="C8" s="331" t="s">
        <v>183</v>
      </c>
      <c r="D8" s="331"/>
      <c r="E8" s="246" t="s">
        <v>158</v>
      </c>
      <c r="F8" s="326">
        <v>0</v>
      </c>
      <c r="G8" s="326"/>
      <c r="H8" s="326"/>
      <c r="I8" s="326"/>
      <c r="J8" s="326"/>
    </row>
    <row r="9" spans="1:10" ht="75" x14ac:dyDescent="0.3">
      <c r="A9" s="146">
        <v>4</v>
      </c>
      <c r="B9" s="223" t="s">
        <v>149</v>
      </c>
      <c r="C9" s="331" t="s">
        <v>184</v>
      </c>
      <c r="D9" s="331"/>
      <c r="E9" s="246" t="s">
        <v>158</v>
      </c>
      <c r="F9" s="326">
        <v>0</v>
      </c>
      <c r="G9" s="326"/>
      <c r="H9" s="326"/>
      <c r="I9" s="326"/>
      <c r="J9" s="326"/>
    </row>
    <row r="10" spans="1:10" ht="75" x14ac:dyDescent="0.3">
      <c r="A10" s="146">
        <v>5</v>
      </c>
      <c r="B10" s="224" t="s">
        <v>149</v>
      </c>
      <c r="C10" s="331" t="s">
        <v>185</v>
      </c>
      <c r="D10" s="331"/>
      <c r="E10" s="246" t="s">
        <v>158</v>
      </c>
      <c r="F10" s="326">
        <v>0</v>
      </c>
      <c r="G10" s="326"/>
      <c r="H10" s="326"/>
      <c r="I10" s="326"/>
      <c r="J10" s="326"/>
    </row>
    <row r="11" spans="1:10" ht="75" x14ac:dyDescent="0.3">
      <c r="A11" s="146">
        <v>6</v>
      </c>
      <c r="B11" s="224" t="s">
        <v>149</v>
      </c>
      <c r="C11" s="327" t="s">
        <v>186</v>
      </c>
      <c r="D11" s="328"/>
      <c r="E11" s="246" t="s">
        <v>158</v>
      </c>
      <c r="F11" s="245">
        <v>0</v>
      </c>
      <c r="G11" s="245"/>
      <c r="H11" s="245"/>
      <c r="I11" s="245"/>
      <c r="J11" s="245"/>
    </row>
    <row r="12" spans="1:10" ht="75" x14ac:dyDescent="0.3">
      <c r="A12" s="146">
        <v>7</v>
      </c>
      <c r="B12" s="224" t="s">
        <v>149</v>
      </c>
      <c r="C12" s="327" t="s">
        <v>187</v>
      </c>
      <c r="D12" s="328"/>
      <c r="E12" s="246" t="s">
        <v>158</v>
      </c>
      <c r="F12" s="245">
        <v>0</v>
      </c>
      <c r="G12" s="245"/>
      <c r="H12" s="245"/>
      <c r="I12" s="245"/>
      <c r="J12" s="245"/>
    </row>
    <row r="13" spans="1:10" ht="75" x14ac:dyDescent="0.3">
      <c r="A13" s="146">
        <v>8</v>
      </c>
      <c r="B13" s="223" t="s">
        <v>149</v>
      </c>
      <c r="C13" s="327" t="s">
        <v>188</v>
      </c>
      <c r="D13" s="328"/>
      <c r="E13" s="246" t="s">
        <v>158</v>
      </c>
      <c r="F13" s="245">
        <v>0</v>
      </c>
      <c r="G13" s="245"/>
      <c r="H13" s="245"/>
      <c r="I13" s="245"/>
      <c r="J13" s="245"/>
    </row>
    <row r="14" spans="1:10" ht="18.75" x14ac:dyDescent="0.3">
      <c r="A14" s="329" t="s">
        <v>252</v>
      </c>
      <c r="B14" s="329"/>
      <c r="C14" s="329"/>
      <c r="D14" s="330"/>
      <c r="E14" s="247"/>
      <c r="F14" s="332">
        <v>12375.27</v>
      </c>
      <c r="G14" s="332"/>
      <c r="H14" s="332"/>
      <c r="I14" s="332"/>
      <c r="J14" s="332"/>
    </row>
  </sheetData>
  <mergeCells count="20">
    <mergeCell ref="A1:F1"/>
    <mergeCell ref="F6:J6"/>
    <mergeCell ref="A2:F2"/>
    <mergeCell ref="C4:D4"/>
    <mergeCell ref="C3:D3"/>
    <mergeCell ref="A5:F5"/>
    <mergeCell ref="C6:D6"/>
    <mergeCell ref="C7:D7"/>
    <mergeCell ref="F7:J7"/>
    <mergeCell ref="C13:D13"/>
    <mergeCell ref="A14:D14"/>
    <mergeCell ref="F10:J10"/>
    <mergeCell ref="C9:D9"/>
    <mergeCell ref="F8:J8"/>
    <mergeCell ref="F14:J14"/>
    <mergeCell ref="F9:J9"/>
    <mergeCell ref="C8:D8"/>
    <mergeCell ref="C10:D10"/>
    <mergeCell ref="C11:D11"/>
    <mergeCell ref="C12:D12"/>
  </mergeCells>
  <phoneticPr fontId="7" type="noConversion"/>
  <pageMargins left="1.1811023622047245" right="0.39370078740157483" top="0.74803149606299213" bottom="0.74803149606299213" header="0.31496062992125984" footer="0.31496062992125984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BreakPreview" zoomScale="90" zoomScaleSheetLayoutView="90" workbookViewId="0">
      <selection sqref="A1:E20"/>
    </sheetView>
  </sheetViews>
  <sheetFormatPr defaultRowHeight="15" x14ac:dyDescent="0.25"/>
  <cols>
    <col min="1" max="1" width="36.5703125" style="1" customWidth="1"/>
    <col min="2" max="2" width="31.5703125" style="1" customWidth="1"/>
    <col min="3" max="5" width="14.42578125" style="1" customWidth="1"/>
    <col min="6" max="16384" width="9.140625" style="1"/>
  </cols>
  <sheetData>
    <row r="1" spans="1:5" ht="30" customHeight="1" x14ac:dyDescent="0.3">
      <c r="A1" s="342" t="s">
        <v>178</v>
      </c>
      <c r="B1" s="342"/>
      <c r="C1" s="342"/>
      <c r="D1" s="342"/>
      <c r="E1" s="342"/>
    </row>
    <row r="2" spans="1:5" ht="30" customHeight="1" x14ac:dyDescent="0.3">
      <c r="A2" s="320" t="s">
        <v>177</v>
      </c>
      <c r="B2" s="320"/>
      <c r="C2" s="320"/>
      <c r="D2" s="320"/>
      <c r="E2" s="320"/>
    </row>
    <row r="3" spans="1:5" ht="18.75" x14ac:dyDescent="0.25">
      <c r="A3" s="293" t="s">
        <v>135</v>
      </c>
      <c r="B3" s="294"/>
      <c r="C3" s="291" t="s">
        <v>138</v>
      </c>
      <c r="D3" s="291" t="s">
        <v>233</v>
      </c>
      <c r="E3" s="291" t="s">
        <v>139</v>
      </c>
    </row>
    <row r="4" spans="1:5" ht="93" customHeight="1" x14ac:dyDescent="0.25">
      <c r="A4" s="183" t="s">
        <v>136</v>
      </c>
      <c r="B4" s="183" t="s">
        <v>137</v>
      </c>
      <c r="C4" s="292"/>
      <c r="D4" s="292"/>
      <c r="E4" s="292"/>
    </row>
    <row r="5" spans="1:5" ht="18.75" x14ac:dyDescent="0.25">
      <c r="A5" s="183">
        <v>1</v>
      </c>
      <c r="B5" s="183">
        <v>2</v>
      </c>
      <c r="C5" s="183">
        <v>3</v>
      </c>
      <c r="D5" s="183">
        <v>4</v>
      </c>
      <c r="E5" s="183">
        <v>5</v>
      </c>
    </row>
    <row r="6" spans="1:5" ht="45" customHeight="1" x14ac:dyDescent="0.25">
      <c r="A6" s="336" t="s">
        <v>251</v>
      </c>
      <c r="B6" s="341"/>
      <c r="C6" s="341"/>
      <c r="D6" s="341"/>
      <c r="E6" s="337"/>
    </row>
    <row r="7" spans="1:5" ht="18.75" x14ac:dyDescent="0.25">
      <c r="A7" s="225" t="s">
        <v>257</v>
      </c>
      <c r="B7" s="225" t="s">
        <v>150</v>
      </c>
      <c r="C7" s="226" t="s">
        <v>175</v>
      </c>
      <c r="D7" s="225" t="s">
        <v>175</v>
      </c>
      <c r="E7" s="225" t="s">
        <v>175</v>
      </c>
    </row>
    <row r="8" spans="1:5" ht="18.75" x14ac:dyDescent="0.25">
      <c r="A8" s="225" t="s">
        <v>258</v>
      </c>
      <c r="B8" s="225" t="s">
        <v>175</v>
      </c>
      <c r="C8" s="226" t="s">
        <v>175</v>
      </c>
      <c r="D8" s="225" t="s">
        <v>175</v>
      </c>
      <c r="E8" s="225" t="s">
        <v>175</v>
      </c>
    </row>
    <row r="9" spans="1:5" ht="18.75" x14ac:dyDescent="0.25">
      <c r="A9" s="225"/>
      <c r="B9" s="225"/>
      <c r="C9" s="225"/>
      <c r="D9" s="225"/>
      <c r="E9" s="225"/>
    </row>
    <row r="10" spans="1:5" ht="46.5" customHeight="1" x14ac:dyDescent="0.25">
      <c r="A10" s="227" t="s">
        <v>140</v>
      </c>
      <c r="B10" s="227" t="s">
        <v>175</v>
      </c>
      <c r="C10" s="227" t="s">
        <v>175</v>
      </c>
      <c r="D10" s="227" t="s">
        <v>220</v>
      </c>
      <c r="E10" s="227" t="s">
        <v>175</v>
      </c>
    </row>
    <row r="11" spans="1:5" ht="18.75" x14ac:dyDescent="0.25">
      <c r="A11" s="225"/>
      <c r="B11" s="225"/>
      <c r="C11" s="225"/>
      <c r="D11" s="225"/>
      <c r="E11" s="225"/>
    </row>
    <row r="12" spans="1:5" ht="18.75" x14ac:dyDescent="0.25">
      <c r="A12" s="293" t="s">
        <v>141</v>
      </c>
      <c r="B12" s="294"/>
      <c r="C12" s="291" t="s">
        <v>138</v>
      </c>
      <c r="D12" s="291" t="s">
        <v>233</v>
      </c>
      <c r="E12" s="291" t="s">
        <v>139</v>
      </c>
    </row>
    <row r="13" spans="1:5" ht="90" customHeight="1" x14ac:dyDescent="0.25">
      <c r="A13" s="183" t="s">
        <v>136</v>
      </c>
      <c r="B13" s="183" t="s">
        <v>137</v>
      </c>
      <c r="C13" s="292"/>
      <c r="D13" s="292"/>
      <c r="E13" s="292"/>
    </row>
    <row r="14" spans="1:5" ht="18.75" x14ac:dyDescent="0.25">
      <c r="A14" s="183">
        <v>1</v>
      </c>
      <c r="B14" s="183">
        <v>2</v>
      </c>
      <c r="C14" s="183">
        <v>3</v>
      </c>
      <c r="D14" s="183">
        <v>4</v>
      </c>
      <c r="E14" s="183">
        <v>5</v>
      </c>
    </row>
    <row r="15" spans="1:5" ht="18.75" x14ac:dyDescent="0.25">
      <c r="A15" s="225" t="s">
        <v>258</v>
      </c>
      <c r="B15" s="225" t="s">
        <v>150</v>
      </c>
      <c r="C15" s="225" t="s">
        <v>150</v>
      </c>
      <c r="D15" s="225" t="s">
        <v>150</v>
      </c>
      <c r="E15" s="225" t="s">
        <v>150</v>
      </c>
    </row>
    <row r="16" spans="1:5" ht="18.75" x14ac:dyDescent="0.25">
      <c r="A16" s="225"/>
      <c r="B16" s="225"/>
      <c r="C16" s="225"/>
      <c r="D16" s="225"/>
      <c r="E16" s="225"/>
    </row>
    <row r="17" spans="1:5" ht="18.75" x14ac:dyDescent="0.25">
      <c r="A17" s="225"/>
      <c r="B17" s="225"/>
      <c r="C17" s="225"/>
      <c r="D17" s="225"/>
      <c r="E17" s="225"/>
    </row>
    <row r="18" spans="1:5" ht="37.5" x14ac:dyDescent="0.25">
      <c r="A18" s="227" t="s">
        <v>225</v>
      </c>
      <c r="B18" s="227" t="s">
        <v>175</v>
      </c>
      <c r="C18" s="227" t="s">
        <v>175</v>
      </c>
      <c r="D18" s="227" t="s">
        <v>220</v>
      </c>
      <c r="E18" s="227" t="s">
        <v>175</v>
      </c>
    </row>
    <row r="19" spans="1:5" ht="19.5" thickBot="1" x14ac:dyDescent="0.3">
      <c r="A19" s="225"/>
      <c r="B19" s="225"/>
      <c r="C19" s="225"/>
      <c r="D19" s="225"/>
      <c r="E19" s="225"/>
    </row>
    <row r="20" spans="1:5" ht="19.5" thickBot="1" x14ac:dyDescent="0.3">
      <c r="A20" s="339" t="s">
        <v>255</v>
      </c>
      <c r="B20" s="340"/>
      <c r="C20" s="240" t="s">
        <v>175</v>
      </c>
      <c r="D20" s="240" t="s">
        <v>175</v>
      </c>
      <c r="E20" s="214" t="s">
        <v>175</v>
      </c>
    </row>
  </sheetData>
  <mergeCells count="12">
    <mergeCell ref="A1:E1"/>
    <mergeCell ref="A3:B3"/>
    <mergeCell ref="C3:C4"/>
    <mergeCell ref="D3:D4"/>
    <mergeCell ref="E3:E4"/>
    <mergeCell ref="A2:E2"/>
    <mergeCell ref="A20:B20"/>
    <mergeCell ref="A6:E6"/>
    <mergeCell ref="A12:B12"/>
    <mergeCell ref="C12:C13"/>
    <mergeCell ref="D12:D13"/>
    <mergeCell ref="E12:E13"/>
  </mergeCells>
  <phoneticPr fontId="7" type="noConversion"/>
  <pageMargins left="1.1811023622047245" right="0.39370078740157483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zoomScale="90" zoomScaleNormal="100" zoomScaleSheetLayoutView="90" workbookViewId="0">
      <selection sqref="A1:K11"/>
    </sheetView>
  </sheetViews>
  <sheetFormatPr defaultRowHeight="15" x14ac:dyDescent="0.25"/>
  <cols>
    <col min="1" max="1" width="4.85546875" style="1" customWidth="1"/>
    <col min="2" max="2" width="20.42578125" style="1" customWidth="1"/>
    <col min="3" max="3" width="16.85546875" style="1" hidden="1" customWidth="1"/>
    <col min="4" max="4" width="13.7109375" style="1" customWidth="1"/>
    <col min="5" max="5" width="14.85546875" style="1" customWidth="1"/>
    <col min="6" max="6" width="15.28515625" style="1" customWidth="1"/>
    <col min="7" max="7" width="10.85546875" style="1" customWidth="1"/>
    <col min="8" max="8" width="16.42578125" style="1" customWidth="1"/>
    <col min="9" max="9" width="13.28515625" style="1" customWidth="1"/>
    <col min="10" max="10" width="24" style="1" customWidth="1"/>
    <col min="11" max="11" width="12.28515625" style="1" customWidth="1"/>
    <col min="12" max="16384" width="9.140625" style="1"/>
  </cols>
  <sheetData>
    <row r="1" spans="1:11" ht="18.75" x14ac:dyDescent="0.3">
      <c r="A1" s="344" t="s">
        <v>179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s="2" customFormat="1" ht="27" customHeight="1" x14ac:dyDescent="0.3">
      <c r="A2" s="345" t="s">
        <v>194</v>
      </c>
      <c r="B2" s="345"/>
      <c r="C2" s="345"/>
      <c r="D2" s="345"/>
      <c r="E2" s="345"/>
      <c r="F2" s="345"/>
      <c r="G2" s="345"/>
      <c r="H2" s="345"/>
      <c r="I2" s="345"/>
      <c r="J2" s="345"/>
      <c r="K2" s="228"/>
    </row>
    <row r="3" spans="1:11" ht="102.75" customHeight="1" x14ac:dyDescent="0.3">
      <c r="A3" s="291" t="s">
        <v>111</v>
      </c>
      <c r="B3" s="293" t="s">
        <v>142</v>
      </c>
      <c r="C3" s="294"/>
      <c r="D3" s="291" t="s">
        <v>143</v>
      </c>
      <c r="E3" s="291" t="s">
        <v>144</v>
      </c>
      <c r="F3" s="291" t="s">
        <v>127</v>
      </c>
      <c r="G3" s="293" t="s">
        <v>120</v>
      </c>
      <c r="H3" s="294"/>
      <c r="I3" s="291" t="s">
        <v>195</v>
      </c>
      <c r="J3" s="346" t="s">
        <v>156</v>
      </c>
      <c r="K3" s="229" t="s">
        <v>152</v>
      </c>
    </row>
    <row r="4" spans="1:11" ht="187.5" x14ac:dyDescent="0.3">
      <c r="A4" s="292"/>
      <c r="B4" s="183" t="s">
        <v>196</v>
      </c>
      <c r="C4" s="183" t="s">
        <v>137</v>
      </c>
      <c r="D4" s="292"/>
      <c r="E4" s="292"/>
      <c r="F4" s="292"/>
      <c r="G4" s="183" t="s">
        <v>145</v>
      </c>
      <c r="H4" s="183" t="s">
        <v>234</v>
      </c>
      <c r="I4" s="292"/>
      <c r="J4" s="347"/>
      <c r="K4" s="230"/>
    </row>
    <row r="5" spans="1:11" ht="18.75" x14ac:dyDescent="0.3">
      <c r="A5" s="183">
        <v>1</v>
      </c>
      <c r="B5" s="183">
        <v>2</v>
      </c>
      <c r="C5" s="183">
        <v>3</v>
      </c>
      <c r="D5" s="183">
        <v>4</v>
      </c>
      <c r="E5" s="183">
        <v>5</v>
      </c>
      <c r="F5" s="183">
        <v>6</v>
      </c>
      <c r="G5" s="183">
        <v>7</v>
      </c>
      <c r="H5" s="183">
        <v>8</v>
      </c>
      <c r="I5" s="183">
        <v>9</v>
      </c>
      <c r="J5" s="182">
        <v>10</v>
      </c>
      <c r="K5" s="231">
        <v>11</v>
      </c>
    </row>
    <row r="6" spans="1:11" ht="36" customHeight="1" thickBot="1" x14ac:dyDescent="0.3">
      <c r="A6" s="336" t="s">
        <v>251</v>
      </c>
      <c r="B6" s="341"/>
      <c r="C6" s="341"/>
      <c r="D6" s="341"/>
      <c r="E6" s="341"/>
      <c r="F6" s="341"/>
      <c r="G6" s="341"/>
      <c r="H6" s="341"/>
      <c r="I6" s="341"/>
      <c r="J6" s="341"/>
      <c r="K6" s="337"/>
    </row>
    <row r="7" spans="1:11" ht="19.5" thickBot="1" x14ac:dyDescent="0.3">
      <c r="A7" s="225">
        <v>1</v>
      </c>
      <c r="B7" s="232" t="s">
        <v>220</v>
      </c>
      <c r="C7" s="232" t="s">
        <v>220</v>
      </c>
      <c r="D7" s="232" t="s">
        <v>220</v>
      </c>
      <c r="E7" s="232" t="s">
        <v>220</v>
      </c>
      <c r="F7" s="232" t="s">
        <v>220</v>
      </c>
      <c r="G7" s="232" t="s">
        <v>220</v>
      </c>
      <c r="H7" s="232" t="s">
        <v>220</v>
      </c>
      <c r="I7" s="232" t="s">
        <v>220</v>
      </c>
      <c r="J7" s="232" t="s">
        <v>220</v>
      </c>
      <c r="K7" s="232" t="s">
        <v>220</v>
      </c>
    </row>
    <row r="8" spans="1:11" ht="19.5" thickBot="1" x14ac:dyDescent="0.3">
      <c r="A8" s="225">
        <v>2</v>
      </c>
      <c r="B8" s="232" t="s">
        <v>220</v>
      </c>
      <c r="C8" s="232" t="s">
        <v>220</v>
      </c>
      <c r="D8" s="232" t="s">
        <v>220</v>
      </c>
      <c r="E8" s="232" t="s">
        <v>220</v>
      </c>
      <c r="F8" s="232" t="s">
        <v>220</v>
      </c>
      <c r="G8" s="232" t="s">
        <v>220</v>
      </c>
      <c r="H8" s="232" t="s">
        <v>220</v>
      </c>
      <c r="I8" s="232" t="s">
        <v>220</v>
      </c>
      <c r="J8" s="232" t="s">
        <v>220</v>
      </c>
      <c r="K8" s="232" t="s">
        <v>220</v>
      </c>
    </row>
    <row r="9" spans="1:11" ht="19.5" thickBot="1" x14ac:dyDescent="0.3">
      <c r="A9" s="225">
        <v>3</v>
      </c>
      <c r="B9" s="232" t="s">
        <v>220</v>
      </c>
      <c r="C9" s="232" t="s">
        <v>220</v>
      </c>
      <c r="D9" s="232" t="s">
        <v>220</v>
      </c>
      <c r="E9" s="232" t="s">
        <v>220</v>
      </c>
      <c r="F9" s="232" t="s">
        <v>220</v>
      </c>
      <c r="G9" s="232" t="s">
        <v>220</v>
      </c>
      <c r="H9" s="232" t="s">
        <v>220</v>
      </c>
      <c r="I9" s="232" t="s">
        <v>220</v>
      </c>
      <c r="J9" s="232" t="s">
        <v>220</v>
      </c>
      <c r="K9" s="232" t="s">
        <v>220</v>
      </c>
    </row>
    <row r="10" spans="1:11" ht="19.5" thickBot="1" x14ac:dyDescent="0.3">
      <c r="A10" s="225">
        <v>4</v>
      </c>
      <c r="B10" s="232" t="s">
        <v>220</v>
      </c>
      <c r="C10" s="232" t="s">
        <v>220</v>
      </c>
      <c r="D10" s="232" t="s">
        <v>220</v>
      </c>
      <c r="E10" s="232" t="s">
        <v>220</v>
      </c>
      <c r="F10" s="232" t="s">
        <v>220</v>
      </c>
      <c r="G10" s="232" t="s">
        <v>220</v>
      </c>
      <c r="H10" s="232" t="s">
        <v>220</v>
      </c>
      <c r="I10" s="232" t="s">
        <v>220</v>
      </c>
      <c r="J10" s="232" t="s">
        <v>220</v>
      </c>
      <c r="K10" s="232" t="s">
        <v>220</v>
      </c>
    </row>
    <row r="11" spans="1:11" ht="31.5" customHeight="1" thickBot="1" x14ac:dyDescent="0.35">
      <c r="A11" s="339" t="s">
        <v>254</v>
      </c>
      <c r="B11" s="343"/>
      <c r="C11" s="343"/>
      <c r="D11" s="340"/>
      <c r="E11" s="239" t="s">
        <v>175</v>
      </c>
      <c r="F11" s="240" t="s">
        <v>220</v>
      </c>
      <c r="G11" s="240" t="s">
        <v>175</v>
      </c>
      <c r="H11" s="232" t="s">
        <v>220</v>
      </c>
      <c r="I11" s="240" t="s">
        <v>220</v>
      </c>
      <c r="J11" s="241" t="s">
        <v>175</v>
      </c>
      <c r="K11" s="242" t="s">
        <v>175</v>
      </c>
    </row>
    <row r="12" spans="1:11" x14ac:dyDescent="0.25">
      <c r="A12" s="11"/>
      <c r="B12" s="12"/>
      <c r="C12" s="11"/>
      <c r="D12" s="11"/>
      <c r="E12" s="12"/>
      <c r="F12" s="11"/>
      <c r="G12" s="11"/>
      <c r="H12" s="13"/>
      <c r="I12" s="11"/>
      <c r="J12" s="11"/>
    </row>
    <row r="13" spans="1:1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</row>
  </sheetData>
  <mergeCells count="12">
    <mergeCell ref="A11:D11"/>
    <mergeCell ref="A1:K1"/>
    <mergeCell ref="A2:J2"/>
    <mergeCell ref="A3:A4"/>
    <mergeCell ref="B3:C3"/>
    <mergeCell ref="D3:D4"/>
    <mergeCell ref="E3:E4"/>
    <mergeCell ref="F3:F4"/>
    <mergeCell ref="G3:H3"/>
    <mergeCell ref="I3:I4"/>
    <mergeCell ref="J3:J4"/>
    <mergeCell ref="A6:K6"/>
  </mergeCells>
  <phoneticPr fontId="7" type="noConversion"/>
  <pageMargins left="0.75" right="0.75" top="1" bottom="1" header="0.5" footer="0.5"/>
  <pageSetup paperSize="9" scale="8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pane xSplit="15030" topLeftCell="N1"/>
      <selection sqref="A1:D15"/>
      <selection pane="topRight" activeCell="N1" sqref="N1"/>
    </sheetView>
  </sheetViews>
  <sheetFormatPr defaultRowHeight="15" x14ac:dyDescent="0.25"/>
  <cols>
    <col min="1" max="1" width="5.42578125" style="1" customWidth="1"/>
    <col min="2" max="2" width="49.28515625" style="1" customWidth="1"/>
    <col min="3" max="3" width="14.28515625" style="1" customWidth="1"/>
    <col min="4" max="4" width="16.5703125" style="1" customWidth="1"/>
    <col min="5" max="16384" width="9.140625" style="1"/>
  </cols>
  <sheetData>
    <row r="1" spans="1:4" ht="34.5" customHeight="1" x14ac:dyDescent="0.3">
      <c r="A1" s="351" t="s">
        <v>180</v>
      </c>
      <c r="B1" s="351"/>
      <c r="C1" s="351"/>
      <c r="D1" s="351"/>
    </row>
    <row r="2" spans="1:4" ht="60.75" customHeight="1" x14ac:dyDescent="0.3">
      <c r="A2" s="350" t="s">
        <v>249</v>
      </c>
      <c r="B2" s="350"/>
      <c r="C2" s="350"/>
      <c r="D2" s="350"/>
    </row>
    <row r="3" spans="1:4" ht="112.5" x14ac:dyDescent="0.25">
      <c r="A3" s="222" t="s">
        <v>111</v>
      </c>
      <c r="B3" s="181" t="s">
        <v>151</v>
      </c>
      <c r="C3" s="183" t="s">
        <v>153</v>
      </c>
      <c r="D3" s="183" t="s">
        <v>152</v>
      </c>
    </row>
    <row r="4" spans="1:4" ht="18.75" x14ac:dyDescent="0.25">
      <c r="A4" s="183">
        <v>1</v>
      </c>
      <c r="B4" s="183">
        <v>2</v>
      </c>
      <c r="C4" s="183">
        <v>3</v>
      </c>
      <c r="D4" s="183">
        <v>4</v>
      </c>
    </row>
    <row r="5" spans="1:4" ht="32.25" customHeight="1" x14ac:dyDescent="0.25">
      <c r="A5" s="336" t="s">
        <v>251</v>
      </c>
      <c r="B5" s="341"/>
      <c r="C5" s="341"/>
      <c r="D5" s="337"/>
    </row>
    <row r="6" spans="1:4" ht="37.5" x14ac:dyDescent="0.25">
      <c r="A6" s="223">
        <v>1</v>
      </c>
      <c r="B6" s="233" t="s">
        <v>148</v>
      </c>
      <c r="C6" s="234">
        <v>30</v>
      </c>
      <c r="D6" s="223"/>
    </row>
    <row r="7" spans="1:4" ht="56.25" x14ac:dyDescent="0.25">
      <c r="A7" s="223">
        <v>2</v>
      </c>
      <c r="B7" s="233" t="s">
        <v>209</v>
      </c>
      <c r="C7" s="234">
        <v>24</v>
      </c>
      <c r="D7" s="223"/>
    </row>
    <row r="8" spans="1:4" ht="56.25" x14ac:dyDescent="0.25">
      <c r="A8" s="223">
        <v>3</v>
      </c>
      <c r="B8" s="233" t="s">
        <v>210</v>
      </c>
      <c r="C8" s="234">
        <v>12</v>
      </c>
      <c r="D8" s="223"/>
    </row>
    <row r="9" spans="1:4" ht="56.25" x14ac:dyDescent="0.25">
      <c r="A9" s="223">
        <v>4</v>
      </c>
      <c r="B9" s="233" t="s">
        <v>197</v>
      </c>
      <c r="C9" s="234">
        <v>26</v>
      </c>
      <c r="D9" s="223"/>
    </row>
    <row r="10" spans="1:4" ht="37.5" x14ac:dyDescent="0.25">
      <c r="A10" s="223">
        <v>5</v>
      </c>
      <c r="B10" s="233" t="s">
        <v>199</v>
      </c>
      <c r="C10" s="234">
        <v>12</v>
      </c>
      <c r="D10" s="223"/>
    </row>
    <row r="11" spans="1:4" ht="37.5" x14ac:dyDescent="0.25">
      <c r="A11" s="223">
        <v>6</v>
      </c>
      <c r="B11" s="233" t="s">
        <v>200</v>
      </c>
      <c r="C11" s="234">
        <v>8</v>
      </c>
      <c r="D11" s="223"/>
    </row>
    <row r="12" spans="1:4" ht="56.25" x14ac:dyDescent="0.25">
      <c r="A12" s="223">
        <v>7</v>
      </c>
      <c r="B12" s="233" t="s">
        <v>201</v>
      </c>
      <c r="C12" s="234">
        <v>14</v>
      </c>
      <c r="D12" s="223"/>
    </row>
    <row r="13" spans="1:4" ht="75" x14ac:dyDescent="0.25">
      <c r="A13" s="223">
        <v>8</v>
      </c>
      <c r="B13" s="233" t="s">
        <v>198</v>
      </c>
      <c r="C13" s="234">
        <v>1</v>
      </c>
      <c r="D13" s="223"/>
    </row>
    <row r="14" spans="1:4" ht="42" customHeight="1" x14ac:dyDescent="0.25">
      <c r="A14" s="348" t="s">
        <v>250</v>
      </c>
      <c r="B14" s="349"/>
      <c r="C14" s="235">
        <v>127</v>
      </c>
      <c r="D14" s="225"/>
    </row>
    <row r="15" spans="1:4" ht="18.75" x14ac:dyDescent="0.25">
      <c r="A15" s="348" t="s">
        <v>253</v>
      </c>
      <c r="B15" s="349"/>
      <c r="C15" s="235">
        <v>127</v>
      </c>
      <c r="D15" s="227" t="s">
        <v>175</v>
      </c>
    </row>
  </sheetData>
  <mergeCells count="5">
    <mergeCell ref="A15:B15"/>
    <mergeCell ref="A2:D2"/>
    <mergeCell ref="A14:B14"/>
    <mergeCell ref="A1:D1"/>
    <mergeCell ref="A5:D5"/>
  </mergeCells>
  <phoneticPr fontId="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дод1</vt:lpstr>
      <vt:lpstr>дод2</vt:lpstr>
      <vt:lpstr>дод3</vt:lpstr>
      <vt:lpstr>дод4</vt:lpstr>
      <vt:lpstr>дод5</vt:lpstr>
      <vt:lpstr>дод 6</vt:lpstr>
      <vt:lpstr>дод 7</vt:lpstr>
      <vt:lpstr>дод1!Заголовки_для_печати</vt:lpstr>
      <vt:lpstr>дод2!Область_печати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2022-06-13T08:10:21Z</cp:lastPrinted>
  <dcterms:created xsi:type="dcterms:W3CDTF">2006-09-16T00:00:00Z</dcterms:created>
  <dcterms:modified xsi:type="dcterms:W3CDTF">2022-07-16T13:32:07Z</dcterms:modified>
</cp:coreProperties>
</file>